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jezbenik4\Desktop\NABAVA 2021\JABUKA\"/>
    </mc:Choice>
  </mc:AlternateContent>
  <bookViews>
    <workbookView xWindow="0" yWindow="0" windowWidth="21570" windowHeight="7560" tabRatio="885" activeTab="1"/>
  </bookViews>
  <sheets>
    <sheet name="Troškovnik radova" sheetId="1" r:id="rId1"/>
    <sheet name="Rekapitulacija radova" sheetId="2" r:id="rId2"/>
  </sheets>
  <definedNames>
    <definedName name="_xlnm.Print_Titles" localSheetId="0">'Troškovnik radova'!$20:$20</definedName>
  </definedNames>
  <calcPr calcId="152511"/>
</workbook>
</file>

<file path=xl/calcChain.xml><?xml version="1.0" encoding="utf-8"?>
<calcChain xmlns="http://schemas.openxmlformats.org/spreadsheetml/2006/main">
  <c r="F62" i="1" l="1"/>
  <c r="F54" i="1"/>
  <c r="F50" i="1"/>
  <c r="F49" i="1"/>
  <c r="F48" i="1"/>
  <c r="F47" i="1"/>
  <c r="F46" i="1"/>
  <c r="F45" i="1"/>
  <c r="F44" i="1"/>
  <c r="F43" i="1"/>
  <c r="F42" i="1"/>
  <c r="F41" i="1"/>
  <c r="F40" i="1" l="1"/>
  <c r="F12" i="2" s="1"/>
  <c r="F23" i="1" l="1"/>
  <c r="F70" i="1" l="1"/>
  <c r="F69" i="1"/>
  <c r="F68" i="1"/>
  <c r="F67" i="1"/>
  <c r="F66" i="1"/>
  <c r="F65" i="1"/>
  <c r="F64" i="1"/>
  <c r="F63" i="1"/>
  <c r="F61" i="1"/>
  <c r="F60" i="1"/>
  <c r="F58" i="1"/>
  <c r="F57" i="1"/>
  <c r="F55" i="1"/>
  <c r="F53" i="1"/>
  <c r="F52" i="1"/>
  <c r="F39" i="1"/>
  <c r="F38" i="1"/>
  <c r="F37" i="1"/>
  <c r="F35" i="1"/>
  <c r="F34" i="1"/>
  <c r="F33" i="1"/>
  <c r="F32" i="1"/>
  <c r="F31" i="1"/>
  <c r="F29" i="1"/>
  <c r="F28" i="1"/>
  <c r="F27" i="1"/>
  <c r="F26" i="1"/>
  <c r="F25" i="1"/>
  <c r="F24" i="1"/>
  <c r="F56" i="1" l="1"/>
  <c r="F14" i="2" s="1"/>
  <c r="F51" i="1"/>
  <c r="F13" i="2" s="1"/>
  <c r="F59" i="1"/>
  <c r="F15" i="2" s="1"/>
  <c r="F30" i="1"/>
  <c r="F10" i="2" s="1"/>
  <c r="F22" i="1"/>
  <c r="F9" i="2" s="1"/>
  <c r="F36" i="1"/>
  <c r="F11" i="2" s="1"/>
  <c r="F16" i="2" l="1"/>
  <c r="F17" i="2" s="1"/>
  <c r="F18" i="2" s="1"/>
</calcChain>
</file>

<file path=xl/sharedStrings.xml><?xml version="1.0" encoding="utf-8"?>
<sst xmlns="http://schemas.openxmlformats.org/spreadsheetml/2006/main" count="188" uniqueCount="141">
  <si>
    <t>Naručitelj:</t>
  </si>
  <si>
    <t>Opis radova</t>
  </si>
  <si>
    <t>Količina</t>
  </si>
  <si>
    <t>Jedinična cijena</t>
  </si>
  <si>
    <t>PRIPREMNI RADOVI</t>
  </si>
  <si>
    <t>ZEMLJANI RADOVI</t>
  </si>
  <si>
    <t>KOLNIČKA KONSTRUKCIJA</t>
  </si>
  <si>
    <t>BETONSKI RADOVI</t>
  </si>
  <si>
    <t>ZBIRNO:</t>
  </si>
  <si>
    <t>PDV (25%):</t>
  </si>
  <si>
    <t>kg</t>
  </si>
  <si>
    <t>m3</t>
  </si>
  <si>
    <t>m1</t>
  </si>
  <si>
    <t>km</t>
  </si>
  <si>
    <t>Uklanjanje grmlja, šiblja i drveća do Ø 10 cm.  Ovaj rad obuhvaća uklanjanje grmlja, šiblja i drveća s odsijecanjem grana na dužine pogodne za prijevoz, čišćenje i uklanjanje sveg nepotrebnog materijala zaostalog nakon izvedenih radova, prijevoz na odlagalište te uključivo uređenje istog. Obračun je po m2 očišćene zarasle površine. Izvedba, kontrola kakvoće i obračun prema OTU 1-03.1.</t>
  </si>
  <si>
    <t>m2</t>
  </si>
  <si>
    <t>kom</t>
  </si>
  <si>
    <t>Izrada nasipa (uključuje nabavu materijala) od drobljenog kamenog materijala 0-63 mm. Ovaj rad obuhvaća strojno nasipanje i razastiranje, prema potrebi vlaženje ili sušenje, planiranje nasipnih slojeva debljine i nagiba prema projektu odnosno utvrđenih pokusnom dionicom, te zbijanje s odgovarajućim sredstvima, a prema odredbama OTU. Obračun se mjeri u kubičnim metrima stvarno ugrađenog i zbijenog nasipa, a u cijenu je uključen sav rad na izradi nasipa i nabava materijala te planiranje pokosa nasipa i čišćenje okoline, sav ostali rad, transporti i oprema, kao i ispitivanja i kontrola kakvoće. Izvedba, kontrola kakvoće i obračun prema OTU 2-09.</t>
  </si>
  <si>
    <t>Izrada posteljice od miješanih materijala, Sz≥100 %, Ms≥35 Mn/m2. Strojna izrada posteljice od zemljanih  ili miješanih materijala, završnog sloja usjeka ili nasipa, ujednačene nosivosti s grubim i finim planiranjem, eventualnom sanacijom pojedinih manjih površina slabijeg materijala i zbijanjem do tražene zbijenosti uz potrebno vlaženje ili sušenje. Izrada posteljice mora biti prema projektu, osobito obzirom na visinske kote, postignute nagibe i zbijenost materijala. Obračun je u četvornim metrima uređene i zbijene posteljice. U cijeni je uključen sav rad, materijal te prijevozi, potrebni za potpuno dovršenje uređene i zbijene posteljice, uključujući i ispitivanje i kontrolu kakvoće. Izvedba, kontrola kakvoće i obračun prema OTU 2-10, 2-10.1 i 2-10.2</t>
  </si>
  <si>
    <t>VERTIKALNA SIGNALIZACIJA</t>
  </si>
  <si>
    <t>Nabava, prijevoz i postavljanje stupova od FeZn cijevi, Ø 60,3 mm. Stupovi se postavljaju u skladu s projektom prometne opreme i signalizacije, važećim Pravilnikom o prometnim znakovima, opremi i signalizaciji na cestama i važećim hrvatskim normama koje reguliraju to područje. U cijeni je uključena dobava i postava stupova prema projektu, svi prijevozi i prijenosi sa skladištenjem te sav rad i materijal za ugradnju po uvjetima iz projekta. Obračun je po m1 ugrađenih stupova.  Izvedba i kontrola kakvoće prema OTU 9-01.</t>
  </si>
  <si>
    <t>HORIZONTALNA SIGNALIZACIJA</t>
  </si>
  <si>
    <t>Jedinica mjere</t>
  </si>
  <si>
    <t xml:space="preserve">Strojno zasjecanje asfalta. Stavkom su obuhvaćena sva strojna zasijecanja asfalta na mjestima uklapanja nove i stare kolničke konstrukcije, na mjestina proširenja kolnika, zasijecanja pri izvedbi prekopa i sl. Jedinična cijena obuhvaća sav rad, opremu i materijal potreban za potpuno dovršenje stavke. Obračun je po m1.  </t>
  </si>
  <si>
    <t>1.1</t>
  </si>
  <si>
    <t>1.1.1</t>
  </si>
  <si>
    <t>1.1.2</t>
  </si>
  <si>
    <t>1.1.3</t>
  </si>
  <si>
    <t>1.2</t>
  </si>
  <si>
    <t>1.2.1</t>
  </si>
  <si>
    <t>1.3</t>
  </si>
  <si>
    <t>1.4</t>
  </si>
  <si>
    <t>1.5</t>
  </si>
  <si>
    <t>1.6</t>
  </si>
  <si>
    <t>Geodetski radovi-trasa. Stavka obuhvaća iskolčenje trase i priključaka, održavanje točaka operativnog poligona i repera te sva geodetska mjerenja kojima se podaci iz projekta prenose na teren i obrnuto, osiguranje osi iskolčene trase, profiliranje, obnavljanje i održavanje iskolčenih oznaka na terenu u cijelom razdoblju od početka radova do predaje svih radova investitoru. Geodetski radovi obuhvaćaju i obnovu stalnih geodetskih točaka u području zahvata uključujući i sve potrebne radove za provedbu obnove sukladno zakonskoj regulativi. Obračun je po kilometru trase i priključaka u skladu s projektom. Izvedba, kontrola kakvoće i obračun prema OTU 1-02.</t>
  </si>
  <si>
    <t>Uklanjanje drveća i panjeva Ø 10-30 cm.  Ovaj rad obuhvaća uklanjanje drveća i panjeva s odsijecanjem grana na dužine pogodne za prijevoz, čišćenje i uklanjanje sveg nepotrebnog materijala zaostalog nakon izvedenih radova, prijevoz na odlagalište te uključivo uređenje istog. Obračun je po komadu uklonjenog stabla. Izvedba, kontrola kakvoće i obračun prema OTU 1-03.1.</t>
  </si>
  <si>
    <t>ZAŠTITNA OGRADA</t>
  </si>
  <si>
    <t>Opće napomene</t>
  </si>
  <si>
    <t>Sukladno Zakonu o javnoj nabavi NN 90/11, u stavkama gdje se radi definiranja tehničkih svojstava i minimalnih tehničkih karakteristika navodi tip ili proizvođač predmeta nabave nudi se predmet nabave kao navedeni ili odgovarajućih svojstava. Sav materijal i oprema, koji izvođač dobavlja i ugrađuje, mora imati isprave o sukladnosti, u skladu sa “Zakona o gradnji”, NN 153/13.</t>
  </si>
  <si>
    <t>U cijene ulaze svi troškovi potrebni za izradu objekta s nabavom i dopremom predviđenih materijala,  pomoćnim radovima, pomoćnim napravama i drugim sredstvima potrebnim za ispravnu izvedbu. U stavkama su uračunati svi radovi potrebni za ispravno dovršenje objekta, na osnovi normi, propisa i priznatih pravila tehničke struke.</t>
  </si>
  <si>
    <t>Obračun količina radova vrši se prema stvarno izvedenom stanju, a sukladno mjerama iz  Projekta. Količine radova koje nakon dovršenja čitavog posla nije moguće provjeriti neposredno izmjerom (npr. iskop tla, rušenje stabala i sl.) treba po izvršenju pojedinog takvog rada preuzeti Nadzorni inženjer. Nadzorni inženjer i predstavnik Izvođača radova unositi će u građevinsku knjigu količine tih radova sa svim potrebnim skicama i izmjerama, te će svojim potpisima jamčiti za njihovu točnost. Samo tako utvrđeni radovi mogu se uzeti u obzir kod izrade privremenog ili konačnog obračuna radova.</t>
  </si>
  <si>
    <t>Sukladno članku 54. Zakona o gradnji (NN 153/13) Izvođač radova je u cijelosti odgovoran za:</t>
  </si>
  <si>
    <t>»Opći tehnički uvjeti za radove na cestama« (Zagreb, izdanje 2001. god.) dio su ugovorne dokumentacije  i Izvođač je dužan postupati u skladu s OTU-a osim ako je u projektnoj dokumentaciji drukčije istaknuto.</t>
  </si>
  <si>
    <t>Redni broj</t>
  </si>
  <si>
    <t>Ukupno (kn)</t>
  </si>
  <si>
    <t>GRAĐEVINSKO-PROMETNI PROJEKT</t>
  </si>
  <si>
    <r>
      <t xml:space="preserve">1) 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</rPr>
      <t>gospodarenje građevnim otpadom nastalim tijekom građenja na gradilištu sukladno propisima i zakonu koji uređuju gospodarenje otpadom</t>
    </r>
  </si>
  <si>
    <t>U svim slučajevima potrebe izmjena ili nadopuna projekta ili njegovih djelova ‑ odluku o tome donositi će sporazumno Projektant, Nadzorni inženjer, Investitor i predstavnik Izvođača, a tu svoju odluku unositi će u Građevinski dnevnik. Sve izmjene i dopune Projekta ili njegovih dijelova, za koje se po Građevinskom dnevniku ne može dokazati da su vjerodostojni opisanom postupku neće se obračunati niti u privremenom, niti u konačnom obračunu.</t>
  </si>
  <si>
    <t xml:space="preserve"> (ime i prezime odgovorne osobe ponuditelja)</t>
  </si>
  <si>
    <t>(potpis)</t>
  </si>
  <si>
    <t>TROŠKOVNIK  RADOVA</t>
  </si>
  <si>
    <t xml:space="preserve">Rušenje i uklanjanje betonskih i AB elemenata na području zahvata bez nanošenja štete na ostalim objektima i posjedima uz cestu - zidova, temelja, dijelova betonskih i asfaltnih kolnih prilaza uz kolnik, pješačkih mostova, s utovarom i prijevozom na mjesto oporabe ili zbrinjavanja.  Obračun po m3. </t>
  </si>
  <si>
    <t xml:space="preserve">Rušenje i uklanjanje dijela zida - stavka obuhvaća ručno rušenje gornjeg dijela u postojećim kamenitim čeonim zidovima u visini 15 cm radi dobivanja prostora za smještaj buduće kolničke pločaste konstrukcije te utovar i prijevoz viška materijala na mjesto oporabe ili zbrinjavanja. Pretpostavljena debljina zidova je 50 cm.  Obračun je po m3 uklonjenog dijela zida. </t>
  </si>
  <si>
    <t xml:space="preserve">Ručni iskop probnih rovova  (šliceva) radi utvrđivanja stvarnog položaja postojećih podzemnih instalacija uz nadzor vlasnika istih te eventualna zaštita istih.
Točnu lokaciju, raspored i broj kontrolnih rovova odredit će nadzorni inženjer u dogovoru s projektantom i izvođačem na osnovi uvida u situacijski plan instalacija kao i temeljem dobivenih informacija od vlasnika istih. 
Iskop vršiti pažljivo kako ne bi došlo do oštećenja instalacija. Sve kontrolne rovove i stanje na terenu upisati u građevinski dnevnik.  Obračun je po kom kompletno izvedenih probnih rovova. </t>
  </si>
  <si>
    <t>ODVODNJA</t>
  </si>
  <si>
    <t>Izrada cijevnih propusta (s iskopom, podlogom i oblogom) od PEHD korugiranih cijevi, DN 500 mm. Betonska podloga od betona C12/15, d=15cm. Betonska obloga od betona C16/20, d=15 cm. Stavka obuhvaća kompletan rad računajući iskop, izradu betonske podloge i obloge, zatrpavanje, nabavu cijevi, sve prijevoze i prijenose, rad na izradi, ugradnji i spajanju te sav ostali rad, opremu i materijal potreban za potpuno dovršenje stavke. Obračun po m1 ugrađene cijevi. Izvedba, kontrola kakvoće i obračun prema OTU 3-03.</t>
  </si>
  <si>
    <t>Nabava, prijevoz i ugradnja mrežaste armature B500B, R196. Ugradnja prema specifikacijama iz projekta. Obračun je po kg ugrađene armature, a u cijenu su uključeni nabava i prijevoz čelika za armiranje; razvrstavanje i čišćenje, sječenje i savijanje; prijevozi i prijenosi; postavljanje, podlaganje i vezanje te eventualno zavarivanje; uključivo sav rad i materijal potreban za dovršenje i postavljanje u projektirani položaj te izrada skela za rad na postavljanju armature. Izvedba, kontrola kakvoće i obračun prema OTU 7-00.2.3. i 7-01.5.</t>
  </si>
  <si>
    <t>OPREMA CESTE</t>
  </si>
  <si>
    <t>Postavljanje prometnog znaka B02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</si>
  <si>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Izrada razdjelne crte bijele boje pune, s retroreflektivnim zrncima klase II, širine 12 cm.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m1 izvedenih oznaka. Izvedba, kontrola kakvoće i obračun prema OTU 9-02 i 9-02.1.</t>
  </si>
  <si>
    <t>Izrada razdjelne crte bijele boje isprekidane, punog/praznog polja 1/1 m, s retroreflektivnim zrncima klase II, širine 12 cm.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m1 izvedenih oznaka. Izvedba, kontrola kakvoće i obračun prema OTU 9-02 i 9-02.1.</t>
  </si>
  <si>
    <t>Izrada rubne crte bijele boje isprekidane, punog/praznog polja 1/1 m, s retroreflektivnim zrncima klase II, širine 12 cm.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m1 izvedenih oznaka. Izvedba, kontrola kakvoće i obračun prema OTU 9-02 i 9-02.1.</t>
  </si>
  <si>
    <t>Postavljanje polukružnog početka-završetka, jednostrane ograde (JO), klase N2. Polukružni početak-završetak čelične zaštitne ograde postavlja se prema projektu prometne opreme i signalizacije, a u skladu s važećim Pravilnikom o prometnim znakovima, opremi i signalizaciji na cestama i važećim hrvatskim normama koje reguliraju to područje. Jedinična cijena sadrži nabavu svih elemenata zaštićenih protiv korozije toplim pocinčavanjem (EN ISO 1461), sve prijevoze i prijenose te sav rad i materijal potreban za ugradnju po uvjetima iz projekta. Obračun je po komadu postavljenih elemenata. Izvedba, kontrola kakvoće i obračun prema OTU 9-04. i 9-04.1.</t>
  </si>
  <si>
    <t>Predmet:</t>
  </si>
  <si>
    <t>1</t>
  </si>
  <si>
    <t>SVEUKUPNO:</t>
  </si>
  <si>
    <t>Grad Drniš, Trg Kralja Tomislava 1, 22320 Drniš</t>
  </si>
  <si>
    <t>REKONSTRUKCIJA PROMETNICE</t>
  </si>
  <si>
    <t>Jediničnim cijenama obuhvaćeno je osiguranje i ocjenjivanje kakvoće, tj. svi troškovi prethodnih i tekućih ispitivanja kako osnovnih materijala, tako i poluproizvoda, te definitivno dovršenih radova u skladu s važećim tehničkim propisima, pravilnicima i standardima i Općim tehničkim uvjetima Investitora. 
Stavke troškovnika odnose se na definitivno dovršene radove, ispitane po kvaliteti i količini, te preuzete po nadzornoj službi Investitora, ukoliko nije u opisu izričito drukčije određeno.</t>
  </si>
  <si>
    <r>
      <t xml:space="preserve">Terminologija (nazivi stavaka) i sažeti opis rada pojedine stavke ovog troškovnika usklađen je s "Općim tehničkim uvjetima za radove na cestama"i </t>
    </r>
    <r>
      <rPr>
        <sz val="10"/>
        <color theme="1"/>
        <rFont val="Arial"/>
        <family val="2"/>
        <charset val="238"/>
      </rPr>
      <t>"</t>
    </r>
    <r>
      <rPr>
        <sz val="11"/>
        <color theme="1"/>
        <rFont val="Calibri"/>
        <family val="2"/>
        <charset val="238"/>
      </rPr>
      <t>Razrada tehničkih svojstava i  zahtjeva za građevne proizvode za proizvodnju asfaltnih mješavina i za asfaltne slojeve kolnika -TUAK 2015</t>
    </r>
    <r>
      <rPr>
        <sz val="10"/>
        <color theme="1"/>
        <rFont val="Arial"/>
        <family val="2"/>
        <charset val="238"/>
      </rPr>
      <t>"</t>
    </r>
    <r>
      <rPr>
        <sz val="11"/>
        <color theme="1"/>
        <rFont val="Calibri"/>
        <family val="2"/>
        <charset val="238"/>
      </rPr>
      <t>. Uz svaku stavku predmjera i troškovnika pored interne oznake stavke navedena je u zagradi odnosna točka prema Općim tehničkim uvjetima (OTU) ili TUAK, koje su izdale Hrvatske ceste - Hrvatske autoceste. Obveza je Izvoditelja točno i potpuno pridržavanje svih normi (HRN) navedenih u Općim tehničkim uvjetima bez obzira što se poimence ne navode u stavkama (v.OTU odg.st.).</t>
    </r>
  </si>
  <si>
    <t>Izrada armirane betonske uljevne građevine betonom klase C 25/30. Betoniranje betonom projektirane klase, u svemu prema nacrtima, detaljima i uvjetima iz projekta. Obračun je po m3 ugrađenog betona sa armaturom po projektiranom presjeku, a u cijeni je uključena nabava betona, armature, svi prijevozi i prijenosi, rad na ugradnji i njezi betona i armature, oplata, te sav drugi rad, oprema i materijal potrebni za potpuno dovršenje stavke. Izvedba, kontrola kakvoće i obračun prema OTU 3-03.2, 7-01 i 7-01.04.</t>
  </si>
  <si>
    <t>Odvodni jarci obloženi monolitnim betonom klase dimenzija 40x25x20 cm(razvijena širina 1.4m), debljine betona 10 cm na podlozi od šljunka debljine 15 cm. Izrada podloge, na fino planirano dno i pokose iskopanog jarka, razastiranjem i nabijanjem podložnog materijala, te izrada betonske obloge “in situ” u kampadama i odgovarajućoj oplati  u svemu prema detaljima iz projekta, s ugradnjom vibriranjem uz njegu očvrslog betona. U cijenu je uključeno potrebno mjestimično ručno popravljanje iskopa, izrada podloge i obloge s nabavom podložnog materijala i betona i svih potrebnih materijala, svi prijevozi i prijenosi, izrada, montaža, demontaža i odvoz oplata, rad na ugradnji i njezi betona, obrada sljubnica s zapunjavanjem masom za zalijevanje, kao i ispitivanja i kontrola kakvoće. Obračun je u četvornim metrima stvarno obloženog jarka mjereno prema razvijenoj vanjskoj površini betonske obloge.  Izvedba, kontrola kakvoće i obračun prema OTU3-01. i 3-01.1.2.</t>
  </si>
  <si>
    <t>1.1.4.</t>
  </si>
  <si>
    <t>1.1.5.</t>
  </si>
  <si>
    <t>1.1.6.</t>
  </si>
  <si>
    <t>1.3.1.</t>
  </si>
  <si>
    <t>1.5.1.</t>
  </si>
  <si>
    <t>1.6.</t>
  </si>
  <si>
    <t>1.6.1.</t>
  </si>
  <si>
    <t>1.6.2.</t>
  </si>
  <si>
    <t>U slučaju kiše troškove crpljenja vode za normalan rad snosi Izvođač. Nakon dovršenja gradnje Izvoditelj će predati posve uređeno gradilište i okolinu građevine predstavniku Investitora uz prisutnost Projektanta.
Obveza Izvoditelja je na propisan način zbrinuti cjelokupni višak materijala iz svih iskopa i uklanjanja, a što je obuhvaćeno jediničnim cijenama Troškovnika. Ta obveza također podrazumijeva  pronalaženje lokacija odlagališta, izradu projekta njihova uređenja te pribavljanje pripadajućih suglasnosti nadležnih institucija, Nadzora, Glavnog projektanta i Investitora. Izvođačeva je obveza održavanje javnih cesta koje koristi u svrhu građenja te sanacija svih eventualnih oštećenja nastalih korištenjem (Pravilnik o prekomjernoj uporabi javnih cesta - NN. travanj/2000.). Po završetku radova ceste je potrebno dovesti u prvobitno stanje bez prava na naknadu troškova.</t>
  </si>
  <si>
    <t>Projektant će na izravni zahtjev Investitora, odnosno zahtjev nadzornog inženjera, obavljati projektantski nadzor koji uključuje tumačenje rješenja iz projekta, utvrđivanje potrebe izmjene projekta, procjena situacije za donošenje rješenja u slučaju nepredvidivih okolnosti. Troškove projektantskog nadzora u tom slučaju snosi osoba koja je isti zahtijevala prema ponudi od strane Projektanta obzirom da navedene aktivnosti nisu uvrštene u osnovni trošovnik radova.</t>
  </si>
  <si>
    <t xml:space="preserve">2) oporabu i/ili zbrinjavanje građevnog otpada nastalim tijekom građenja na gradilištu sukladno propisima i zakonu koji uređuju gospodarenje otpadom i sukladno tome mora uračunati u sve stavke troškovnika u kojima se javlja građevinski otpad sve troškove koji proizlaze iz gore navedene obaveze Izvođača. </t>
  </si>
  <si>
    <t>1.2.2.</t>
  </si>
  <si>
    <t>1.2.3.</t>
  </si>
  <si>
    <t>1.2.4.</t>
  </si>
  <si>
    <t>1.2.5.</t>
  </si>
  <si>
    <r>
      <t xml:space="preserve">Od trenutka preuzimanja gradilišta pa do primopredaje objekta Izvođač je odgovoran za stvari i osobe koje se nalaze unutar gradilišta. U građevinski dnevnik se unose svi bitni podaci i događaji tijekom građenja (npr. meteorološke prilike, temperatura zraka i sl.), upisuju primjedbe Projektanata, nalozi Nadzornog inženjera i Inspekcije. Tako registrirani zahtjevi obvezni su za Izvoditelja radova, s tim da je za svaku nepredviđenu višu radnju, kojom bi se povećalo ukupne troškove predviđene za izgradnju po ovom troškovniku, prethodno potrebna suglasnost Investitora.
Tako su u stavkama uračunati troškovi </t>
    </r>
    <r>
      <rPr>
        <u/>
        <sz val="11"/>
        <color theme="1"/>
        <rFont val="Calibri"/>
        <family val="2"/>
        <charset val="238"/>
      </rPr>
      <t>propisnog zbrinjavanja viška materijala</t>
    </r>
    <r>
      <rPr>
        <sz val="11"/>
        <color theme="1"/>
        <rFont val="Calibri"/>
        <family val="2"/>
        <charset val="238"/>
      </rPr>
      <t>, nabave gradiva, nadzorni, rukovodeći i drugi poslovi poduzeća, troškovi skela, oplata, alata, sprava i strojeva, svi sitni metalni i drugi dijelovi potrebni kod građenja, potrebna osiguranja tijekom radova, osiguranje odvijanja prometa, privremena signalizacija i regulacija javnog prometa za vrijeme gradnje, njega betona, crpljenje vode, signali na građevini danju i noću, čuvanje, dovodi struje i sl, ukratko, sve što je posredno ili neposredno potrebno za izvršenje radova po Projektu.</t>
    </r>
  </si>
  <si>
    <r>
      <t xml:space="preserve">Izrada habajućeg sloja (srednje prometno opterećenje) </t>
    </r>
    <r>
      <rPr>
        <b/>
        <sz val="9"/>
        <rFont val="Calibri"/>
        <family val="2"/>
        <charset val="238"/>
        <scheme val="minor"/>
      </rPr>
      <t>AC 16 surf  50/70 AG3 M3, debljine 6,0 cm</t>
    </r>
    <r>
      <rPr>
        <sz val="9"/>
        <rFont val="Calibri"/>
        <family val="2"/>
        <charset val="238"/>
        <scheme val="minor"/>
      </rPr>
      <t>.  U cijeni su sadržani svi troškovi nabave materijala, proizvodnje i ugradnje asfaltne mješavine, prijevoz, oprema i sve ostalo što je potrebno za potpuno izvođenje radova. Obračun je po m2 gornje površine stvarno položenog i ugrađenog habajućeg sloja od asfaltbetona sukladno projektu. Izvedba i kontrola kakvoće prema (HRN EN 13108-1)  i tehničkim svojstvima i zahtjevima za građevne proizvode za proizvodnju asfaltnih mješavina i za asfaltne slojeve kolnika.</t>
    </r>
  </si>
  <si>
    <r>
      <t xml:space="preserve">Izrada nosivog sloja (Ms≥80 MN/m2) od drobljenog kamenog materijala, najvećeg zrna 63 mm, </t>
    </r>
    <r>
      <rPr>
        <b/>
        <sz val="9"/>
        <rFont val="Calibri"/>
        <family val="2"/>
        <charset val="238"/>
        <scheme val="minor"/>
      </rPr>
      <t>debljine 20 cm</t>
    </r>
    <r>
      <rPr>
        <sz val="9"/>
        <rFont val="Calibri"/>
        <family val="2"/>
        <charset val="238"/>
        <scheme val="minor"/>
      </rPr>
      <t xml:space="preserve">.  U cijenu je uključena dobava materijala, utovar, prijevoz, i ugradnja (strojno razastiranje, planiranje i zbijanje do traženog modula stišljivosti ili stupnja zbijenosti) na uređenu i preuzetu podlogu. Obračun je po m3 ugrađenog materijala u zbijenom stanju. Izvedba, kontrola kakvoće i obračun prema OTU 5-01. </t>
    </r>
  </si>
  <si>
    <t>Strojni široki iskop tla  na trasi, u materijalu sve tri kategorije "A, B i C" s prijevozom na trajno odlagalište. Iskop je definiran prema odredbama projekta s utovarom u prijevozno sredstvo, a zastupljenost pojedine kategorije se procjenjuje na vrijednosti od 20/70/10 %. Jedinična cijena iskopa treba se temeljiti na osnovu vlastite procjene izvoditelja/ponuditelja za udjele pojedine kategorije, te se naknadne razlike u cijeni neće priznavati. Rad se mjeri u kubičnim metrima stvarno iskopanog materijala, mjereno u sraslom stanju bez obzira na kategoriju, rastresitost, a u jediničnu cijenu uračunati su svi potrebni radovi na iskopu materijala sa utovarom u prijevozna sredstva, odvoz na trajno odlagalište i sve troškove odlaganja, radovi na uređenju i čišćenju pokosa od labilnih blokova i rastresitog materijala, planiranje iskopanih i susjednih površina.  Izvedba, kontrola kakvoće i obračun prema OTU 2-02.</t>
  </si>
  <si>
    <t>Iskop odvodnih jaraka u sraslom ili nasutom tlu u materijalu kategorije "A, B i C", s prijevozom na trajno odlagalište. Iskop je definiran prema odredbama projekta s utovarom u prijevozno sredstvo. Jedinična cijena iskopa i odvoza treba se temeljiti na osnovu vlastite procjene izvoditelja/ponuditelja za udjele pojedine kategorije, te se naknadne razlike u cijeni neće priznavati.  U cijeni je uključen strojni iskop, razastiranje ili utovar, oidvoz na deponiju i plaćanje taksi, te fino planiranje pokosa i dna jaraka na geometriju prema projektu, kao i u tu svrhu korištenje posebnog pribora i alata. Obračun je u kubičnim metrima stvarno iskopanog materijala, mjereno u sraslom stanju.  Izvedba, kontrola kakvoće i obračun prema OTU 3-01., 3-01.1 i 3-01.1.1</t>
  </si>
  <si>
    <t>Ponuđač je dužan upoznati se s ponudbenom dokumentacijom, te izvršiti pregled lokacije izvedbe radova radi formiranja jediničnih cijena, poglavito iskopa, na osnovu vlastite procjene izvoditelja/ponuditelja za udjele pojedine kategorije, te se naknadne razlike u cijeni neće priznavati. Jedinična cijena pojedine grupe radova mora uključivati sve troškove za izvedbu planiranih radova. Ukoliko se prije predaje ponude utvrdi eventualna nepravilnost, nepotpunost ili nejasnoća u opisu određene stavke, ponuđač je dužan pismenim putem kontaktirati investitora radi objašnjenja. Naknadne korekcije neće se priznavati. Izvođač je dužan pridržavati se svih važećih zakona i propisa i to naročito “Zakona o gradnji”, NN 153/13, Hrvatskih normi, “Općih tehničkih uvjeta za radove na cestama” (Zagreb, izdanje 2001. god.). Svi radovi moraju se izvesti solidno i stručno prema važećim propisima i pravilima dobrog zanata. Za sve radove treba primjenjivati važeće tehničke propise i građevinske norme.</t>
  </si>
  <si>
    <t>Izrada bankina od zrnatog kamenog materijala širine 35 cm, debljine 30 cm. Bankina se izvodi na uredno izvedenoj i preuzetoj podlozi, veličine zrna 0-31,5 mm, širine i debljine u zbijenom stanju prema projektu, a ovisno o debljini kolničke konstrukcije. U cijenu je uključena nabava i prijevoz potrebnog materijala, razastiranje, grubo i fino planiranje, te zbijanje do tražene zbijenosti, debljine sloja i nagiba prema projektu i svi potrebni strojevi za dovršenje stavke. Obračun je u m1 izrađene bankine debljine i širine određene projektom. Izvedba, kontrola kakvoće i obračun prema OTU 2-16. i 2-16.1.</t>
  </si>
  <si>
    <t>Izrada berme od zrnatog kamenog materijala širine 35 cm, debljine 30 cm. Berma se izvodi na uredno izvedenoj i preuzetoj podlozi, veličine zrna 0-31,5 mm, širine i debljine u zbijenom stanju prema projektu, a ovisno o debljini kolničke konstrukcije.U cijenu je uključena nabava i prijevoz potrebnog materijala, razastiranje, grubo i fino planiranje, te zbijanje do tražene zbijenosti, debljine sloja i nagiba prema projektu i svi potrebni strojevi za dovršenje stavke. Obračun je u m1 izrađene berme debljine i širine određene projektom. Izvedba, kontrola kakvoće i obračun prema OTU 2-16. i 2-16.1.</t>
  </si>
  <si>
    <t xml:space="preserve">Izrada armiranih betonskih pasica od betona klase C 25/30, dimenzija prema projektu. Stavka obuhvaća monolitnu izradu armiranih betonskih pasica od betona prema detaljima iz projekta. U cijeni je uključena nabava betona, umetaka, mase za zalijevanje i ostalih potrebnih materijala, svi prijevozi i prijenosi, privremeno skladištenje, planiranje i zbijanje podloge, postavljanje i demontaža potrebne oplate, rad na ugradnji i njezi betona, izrada i obrada razdjelnica kao i svi pomoćnim radovi, oprema i materijali za potpuno dovršenje betonskih pasica. Armatura se obračunava posebno. Obračun je po m1 izvedene armirane betonske pasice. </t>
  </si>
  <si>
    <t>POTPORNI I OBLOŽNI ZIDOVI</t>
  </si>
  <si>
    <t>1.4.1</t>
  </si>
  <si>
    <t>1.4.2</t>
  </si>
  <si>
    <t xml:space="preserve">Dogradnja nosivog sloja  od drobljenog kamenog materijala, najvećeg zrna 31,5 mm  , promjenjive debljine 15 cm. Ovaj sloj se izvodi na mjestima gdje je predviđena nadogradnja postojećeg nosivog sloja od kamenog materijala.
  U cijenu je uključena nabava materijala, utovar, prijevoz i ugradnja (strojno razastiranje, planiranje i zbijanje do traženog modula stišljivosti ili stupnja zbijenosti) na uređenu i preuzetu podlogu. Obračun je po m3 ugrađenog materijala u zbijenom stanju. Izvedba, kontrola kakvoće i obračun prema OTU 5-01. </t>
  </si>
  <si>
    <t>1.4.3</t>
  </si>
  <si>
    <t>Betoniranje podložnog sloja. Betoniranje podložnog sloja betonom klase C 12/15 debljine prema dimenzijama iz projekta na zbijenu, ispitanu i preuzetu podlogu od strane nadzornog inženjera. Obračun je po m3 ugrađenog sloja betona dimenzija prema projektu, a u cijeni je uključena nabava betona, svi prijevozi i prijenosi, eventualno potrebne oplate i skele, rad na ugradnji i njezi betona, eventualno crpljenje, te sav drugi potrebni rad, oprema i materijal. Izvedba, kontrola kakvoće i obračun prema OTU  4-01., 7-01. i 7-01.4.</t>
  </si>
  <si>
    <t>1.4.4</t>
  </si>
  <si>
    <t>Izrada temelja zidova betonom klase C 25/30. Izrada temelja zidova u svemu prema nacrtima, detaljima i uvjetima iz projekta. Obračun je po m3 ugrađenog betona prema projektu, a u cijeni je uključena nabava betona, svi prijevozi i prijenosi, izrada, montaža i demontaža oplate i skele, rad na ugradnji i njezi betona, crpljenje vode, te sav drugi  rad, oprema i materijal potrebni za potpuno dovršenje stavke. Armatura se obračunava posebno. Izvedba, kontrola kakvoće i obračun prema OTU 4-01., 7-01. i 7-01.4.</t>
  </si>
  <si>
    <t>1.4.5</t>
  </si>
  <si>
    <t>1.4.6</t>
  </si>
  <si>
    <t xml:space="preserve">Nabava, prijevoz i ugradnja armature rebrasta armatura, B500B. Prema specifikacijama iz projekta.  Obračunava se po kilogramu (kg) ugrađene armature prema specifikacijama iz projekta, a u cijeni je uključena nabava čelika za armiranje; razvrstavanje i čišćenje, sječenje i savijanje; doprema na gradilište, privremeno skladištenje, prijevozi i prijenosi; postavljanje, podlaganje i vezanje te eventualno zavarivanje uključivo izradu skela za rad na postavljanju armature kao i sav ostali rad, oprema i materijal potrebni za dovršenje stavke i postavljanje u projektirani položaj. Izvedba, kontrola kakvoće i obračun prema OTU 7-00.2., 7-01.5. i 3-05.5
</t>
  </si>
  <si>
    <t>1.4.7</t>
  </si>
  <si>
    <t xml:space="preserve">Nabava, prijevoz i ugradnja armature armaturne mreže, B500B. Prema specifikacijama iz projekta.  Obračunava se po kilogramu (kg) ugrađene armature prema specifikacijama iz projekta, a u cijeni je uključena nabava čelika za armiranje; razvrstavanje i čišćenje, sječenje i savijanje; doprema na gradilište, privremeno skladištenje, prijevozi i prijenosi; postavljanje, podlaganje i vezanje te eventualno zavarivanje uključivo izradu skela za rad na postavljanju armature kao i sav ostali rad, oprema i materijal potrebni za dovršenje stavke i postavljanje u projektirani položaj. Izvedba, kontrola kakvoće i obračun prema OTU 7-00.2., 7-01.5. i 3-05.5
</t>
  </si>
  <si>
    <t>1.4.8</t>
  </si>
  <si>
    <t>Izrada procjednica (barbakana) od plastičnih cijevi, Ø 100 mm. Izvedba procjednica (barbakana) na mjestima prema projektu ili prema uputi nadzornog inženjera, ali ne na većem razmaku od 2 m, s pažljivom ugradnjom naročito u vrijeme ugradnje betona, kako ne bi došlo do pomicanja te kako bi ostale neoštećene i potpuno čiste.  Obračun je po m1 izvedene procjednice, a u cijeni je uključena nabava materijala, prijevoz, te rad na ugradnji u svemu prema rješenju iz projekta. Izvedba, kontrola kakvoće i obračun prema OTU 4-01.</t>
  </si>
  <si>
    <t>1.4.9</t>
  </si>
  <si>
    <t>Izrada hidroizolacijskog premaza betonskih ploha koje se zatrpavaju s hladnim bitumenskim premazom uz zaštitu čepastom folijom. Prema projektu, a u skladu s uputama proizvođača. Obračun je po m2 izvedene hidroizolacije-premaza. U jediničnoj cijeni obuhvaćena je nabava i doprema svih potrebnih materijala, sav pomoćni materijal potreban za pripremu i nanošenje izolacijskog materijala, rad na pripremi ploha i izolacijskog sredstva, izradi hidrizolacije i zaštite hidroizolacije. Izvedba, kontrola kakvoće i obračun prema OTU 3-05.3.3. i 3-05.3.4.</t>
  </si>
  <si>
    <t>1.4.10</t>
  </si>
  <si>
    <t>Strojni iskop za temelje i građevne jame u materijalu kategorije "A, B i C", širine do 2 m, dubine do 2 m (s prijevozom na trajno odlagalište). Dimenzija prema odredbama projekta s poravnanjem dna.  Rad se mjeri u kubičnim metrima stvarno iskopanog materijala, mjereno u sraslom stanju, a u jediničnu cijenu uključen je iskop, utovar, odvoz na trajno odlagalište i sve troškove odlaganja, poravnanje dna, razupiranje, eventualno crpljenje oborinske i podzemne vode, kao i uređenje i čišćenje terena. Eventualni dodatni iskop zbog nedovoljne nosivosti temeljnog tla obračunava se kao i projektirani.  Izvedba, kontrola kakvoće i obračun prema OTU 2-04. i 4-01.</t>
  </si>
  <si>
    <t>Zatrpavanje građevne jame iza zida, drobljenim kamenim materijalom 0/100 mm koji se zbija u slojevima. Stavka uključuje utovar materijala, prijevoz do građevne jame, istovar, strojno nasipanje, razastiranje, potrebno vlaženje ili sušenje, planiranje nasipnih slojeva debljine i nagiba danih u projektu te zbijanje prema odredbama OTU odgovarajućim sredstvima te čišćenje okoline. Obračun je po m3 ugrađenog materijala. Izvedba, kontrola kakvoće i obračun prema OTU 4-01.10.</t>
  </si>
  <si>
    <t xml:space="preserve">Nabava, prijevoz i ugradnja ploče za označavanje posebno opasnog zavoja na cesti K14 (K11-1) veličine 50x50 cm. Ploče se ugrađuju prema prometnom elaboratu, a u skladu s važećim zakonskim i podzakonskim aktima iz područja cestovnog prometa te hrvatskim normama koje reguliraju to područje.  U cijenu je uključen sav rad, oprema i materijal potreban za potpuno dovršenje stavke. Obračun je po komadu ugrađene ploče. Površina ploče mora biti izvedena s koeficijentom retrorefleksije razreda RA3. </t>
  </si>
  <si>
    <t>1.7</t>
  </si>
  <si>
    <t>1.5.2</t>
  </si>
  <si>
    <t>1.5.3</t>
  </si>
  <si>
    <t>1.5.4</t>
  </si>
  <si>
    <t>1.7.</t>
  </si>
  <si>
    <t>1.7.1.</t>
  </si>
  <si>
    <t>1.7.1.1.</t>
  </si>
  <si>
    <t>1.7.1.2.</t>
  </si>
  <si>
    <t>1.7.1.3</t>
  </si>
  <si>
    <t>1.7.2.</t>
  </si>
  <si>
    <t>1.7.2.1.</t>
  </si>
  <si>
    <t>1.7.2.2</t>
  </si>
  <si>
    <t>1.7.2.3.</t>
  </si>
  <si>
    <t>1.7.3.</t>
  </si>
  <si>
    <t>1.7.3.1.</t>
  </si>
  <si>
    <t>1.7.3.2</t>
  </si>
  <si>
    <t>Rušenje i uklanjanje postojećeg kamenog zida širine ~50 cm. Ovaj rad obuhvaća rušenje i uklanjanje postojećih kamenih zidića te utovar i prijevoz materijala na odlagalište po izboru izvođača. Obračun je po m1 porušenih i uklonjenih zidića. Izvedba, kontrola kakvoće i obračun prema OTU 1-03.2.</t>
  </si>
  <si>
    <t>1.1.7</t>
  </si>
  <si>
    <t>Betoniranje zida izvan temelja betonom klase C 25/30. Betoniranje zida izvan temelja, u propisno izrađenoj i postavljenoj oplati koja osigurava položaj i mjere u svemu prema nacrtima, detaljima i uvjetima iz projekta.  Obračun je po m3 ugrađenog betona prema projektu, a u cijeni je uključena nabava betona, svi prijevozi i prijenosi, izrada, montaža i demontaža oplate i skele, rad na ugradnji i njezi betona, sav drugi rad, oprema i materijal potrebni za potpuno dovršenje stavke. Armatura se obračunava posebno. Izvedba, kontrola kakvoće i obračun prema OTU 4-01., 7-01. i 7-01.4.</t>
  </si>
  <si>
    <t>1.3.2</t>
  </si>
  <si>
    <t>1.3.3</t>
  </si>
  <si>
    <t>Postavljanje čelične zaštitne konzolne ograde (HRN EN 1317)-na trasi ispod pasice, jednostrane ograde (JO), klase N2. Čelična zaštitna ograda postavlja se prema elaboratu prometne opreme i signalizacije, a u skladu s važećim Pravilnikom o prometnim znakovima, opremi i signalizaciji na cestama i važećim hrvatskim normama koje reguliraju to područje. Jedinična cijena sadrži nabavu svih sastavnih elemenata ograde zaštićenih protiv korozije toplim pocinčavanjem (EN ISO 1461), sve prijenose i prijevoze te sav rad i materijal potreban za ugradnju po uvjetima iz projekta. Stupovi se ugrađuju zabijanjem u tlo do potrebne dubine. Obračun je po m1 postavljene ograde. Izvedba, kontrola kakvoće i obračun prema OTU 9-04. i 9-04.1.</t>
  </si>
  <si>
    <t>Cesta uz Jabuku od km 0+550 - 0+750 na području grada Drniša</t>
  </si>
  <si>
    <t>U ____________, dana ___________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</si>
</sst>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_k_n"/>
    <numFmt numFmtId="165" formatCode="#,##0.00\ [$€-1]"/>
    <numFmt numFmtId="166" formatCode="#,##0.00\ &quot;kn&quot;"/>
    <numFmt numFmtId="167" formatCode="_-* #,##0\ _$_-;\-* #,##0\ _$_-;_-* &quot;-&quot;\ _$_-;_-@_-"/>
    <numFmt numFmtId="168" formatCode="_-* #,##0.00\ _$_-;\-* #,##0.00\ _$_-;_-* &quot;-&quot;??\ _$_-;_-@_-"/>
    <numFmt numFmtId="169" formatCode="@\ &quot;*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charset val="238"/>
    </font>
    <font>
      <b/>
      <u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color indexed="9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2FFC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0625"/>
    </fill>
    <fill>
      <patternFill patternType="solid">
        <fgColor indexed="27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2C2"/>
        <bgColor indexed="64"/>
      </patternFill>
    </fill>
    <fill>
      <patternFill patternType="solid">
        <fgColor rgb="FFFFFFC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59">
    <xf numFmtId="0" fontId="0" fillId="0" borderId="0"/>
    <xf numFmtId="0" fontId="4" fillId="3" borderId="0" applyNumberFormat="0" applyFont="0" applyBorder="0" applyAlignment="0" applyProtection="0">
      <protection locked="0"/>
    </xf>
    <xf numFmtId="0" fontId="10" fillId="0" borderId="0"/>
    <xf numFmtId="168" fontId="4" fillId="0" borderId="0" applyFont="0" applyFill="0" applyBorder="0" applyAlignment="0" applyProtection="0"/>
    <xf numFmtId="169" fontId="11" fillId="6" borderId="6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" fillId="7" borderId="7">
      <alignment vertical="center"/>
    </xf>
    <xf numFmtId="169" fontId="11" fillId="6" borderId="8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67" fontId="1" fillId="7" borderId="9">
      <alignment vertical="center"/>
    </xf>
    <xf numFmtId="167" fontId="1" fillId="7" borderId="10">
      <alignment vertical="center"/>
    </xf>
    <xf numFmtId="169" fontId="11" fillId="6" borderId="11">
      <alignment horizontal="left" vertical="center"/>
    </xf>
    <xf numFmtId="0" fontId="12" fillId="0" borderId="0"/>
    <xf numFmtId="0" fontId="4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1" fillId="7" borderId="1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7" fontId="1" fillId="7" borderId="10">
      <alignment vertical="center"/>
    </xf>
  </cellStyleXfs>
  <cellXfs count="87">
    <xf numFmtId="0" fontId="0" fillId="0" borderId="0" xfId="0"/>
    <xf numFmtId="0" fontId="7" fillId="2" borderId="4" xfId="0" applyNumberFormat="1" applyFont="1" applyFill="1" applyBorder="1" applyAlignment="1" applyProtection="1">
      <alignment vertical="top" wrapText="1"/>
    </xf>
    <xf numFmtId="49" fontId="7" fillId="2" borderId="4" xfId="0" applyNumberFormat="1" applyFont="1" applyFill="1" applyBorder="1" applyProtection="1"/>
    <xf numFmtId="0" fontId="7" fillId="2" borderId="4" xfId="0" applyNumberFormat="1" applyFont="1" applyFill="1" applyBorder="1" applyProtection="1"/>
    <xf numFmtId="4" fontId="7" fillId="2" borderId="4" xfId="0" applyNumberFormat="1" applyFont="1" applyFill="1" applyBorder="1" applyProtection="1"/>
    <xf numFmtId="164" fontId="7" fillId="2" borderId="5" xfId="0" applyNumberFormat="1" applyFont="1" applyFill="1" applyBorder="1" applyAlignment="1" applyProtection="1">
      <alignment horizontal="right" wrapText="1"/>
    </xf>
    <xf numFmtId="49" fontId="7" fillId="2" borderId="4" xfId="15" applyNumberFormat="1" applyFont="1" applyFill="1" applyBorder="1" applyAlignment="1" applyProtection="1">
      <alignment vertical="top"/>
    </xf>
    <xf numFmtId="49" fontId="8" fillId="0" borderId="4" xfId="0" applyNumberFormat="1" applyFont="1" applyFill="1" applyBorder="1" applyAlignment="1" applyProtection="1">
      <alignment vertical="top"/>
    </xf>
    <xf numFmtId="0" fontId="8" fillId="0" borderId="4" xfId="0" applyNumberFormat="1" applyFont="1" applyFill="1" applyBorder="1" applyAlignment="1" applyProtection="1">
      <alignment vertical="top" wrapText="1"/>
    </xf>
    <xf numFmtId="49" fontId="8" fillId="0" borderId="4" xfId="0" applyNumberFormat="1" applyFont="1" applyFill="1" applyBorder="1" applyProtection="1"/>
    <xf numFmtId="0" fontId="8" fillId="0" borderId="4" xfId="0" applyNumberFormat="1" applyFont="1" applyFill="1" applyBorder="1" applyProtection="1">
      <protection locked="0"/>
    </xf>
    <xf numFmtId="4" fontId="8" fillId="0" borderId="4" xfId="0" applyNumberFormat="1" applyFont="1" applyFill="1" applyBorder="1" applyProtection="1">
      <protection locked="0"/>
    </xf>
    <xf numFmtId="49" fontId="9" fillId="4" borderId="13" xfId="0" applyNumberFormat="1" applyFont="1" applyFill="1" applyBorder="1" applyAlignment="1" applyProtection="1">
      <alignment horizontal="center" vertical="center" wrapText="1"/>
    </xf>
    <xf numFmtId="0" fontId="9" fillId="4" borderId="14" xfId="0" applyNumberFormat="1" applyFont="1" applyFill="1" applyBorder="1" applyAlignment="1" applyProtection="1">
      <alignment horizontal="center" vertical="center" wrapText="1"/>
    </xf>
    <xf numFmtId="49" fontId="9" fillId="4" borderId="14" xfId="0" applyNumberFormat="1" applyFont="1" applyFill="1" applyBorder="1" applyAlignment="1" applyProtection="1">
      <alignment horizontal="center" vertical="center" wrapText="1"/>
    </xf>
    <xf numFmtId="4" fontId="9" fillId="4" borderId="14" xfId="0" applyNumberFormat="1" applyFont="1" applyFill="1" applyBorder="1" applyAlignment="1" applyProtection="1">
      <alignment horizontal="center" vertical="center" wrapText="1"/>
    </xf>
    <xf numFmtId="165" fontId="9" fillId="4" borderId="2" xfId="0" applyNumberFormat="1" applyFont="1" applyFill="1" applyBorder="1" applyAlignment="1" applyProtection="1">
      <alignment horizontal="center" vertical="center" wrapText="1"/>
    </xf>
    <xf numFmtId="0" fontId="0" fillId="0" borderId="12" xfId="0" applyBorder="1"/>
    <xf numFmtId="0" fontId="17" fillId="0" borderId="0" xfId="0" applyFont="1" applyAlignment="1">
      <alignment horizontal="right"/>
    </xf>
    <xf numFmtId="0" fontId="14" fillId="0" borderId="0" xfId="0" applyFont="1" applyAlignment="1" applyProtection="1">
      <alignment horizontal="justify"/>
      <protection locked="0"/>
    </xf>
    <xf numFmtId="0" fontId="0" fillId="0" borderId="0" xfId="0"/>
    <xf numFmtId="0" fontId="7" fillId="8" borderId="4" xfId="0" applyNumberFormat="1" applyFont="1" applyFill="1" applyBorder="1" applyAlignment="1" applyProtection="1">
      <alignment vertical="top" wrapText="1"/>
    </xf>
    <xf numFmtId="49" fontId="7" fillId="8" borderId="4" xfId="15" applyNumberFormat="1" applyFont="1" applyFill="1" applyBorder="1" applyAlignment="1" applyProtection="1">
      <alignment vertical="top"/>
    </xf>
    <xf numFmtId="49" fontId="7" fillId="8" borderId="4" xfId="0" applyNumberFormat="1" applyFont="1" applyFill="1" applyBorder="1" applyProtection="1"/>
    <xf numFmtId="0" fontId="7" fillId="8" borderId="4" xfId="0" applyNumberFormat="1" applyFont="1" applyFill="1" applyBorder="1" applyProtection="1"/>
    <xf numFmtId="4" fontId="7" fillId="8" borderId="4" xfId="0" applyNumberFormat="1" applyFont="1" applyFill="1" applyBorder="1" applyProtection="1"/>
    <xf numFmtId="164" fontId="7" fillId="8" borderId="5" xfId="0" applyNumberFormat="1" applyFont="1" applyFill="1" applyBorder="1" applyAlignment="1" applyProtection="1">
      <alignment horizontal="right" wrapText="1"/>
    </xf>
    <xf numFmtId="0" fontId="8" fillId="0" borderId="4" xfId="5" applyNumberFormat="1" applyFont="1" applyFill="1" applyBorder="1" applyProtection="1"/>
    <xf numFmtId="0" fontId="8" fillId="0" borderId="4" xfId="5" applyNumberFormat="1" applyFont="1" applyFill="1" applyBorder="1" applyAlignment="1" applyProtection="1">
      <alignment vertical="top" wrapText="1"/>
    </xf>
    <xf numFmtId="49" fontId="8" fillId="0" borderId="4" xfId="5" applyNumberFormat="1" applyFont="1" applyFill="1" applyBorder="1" applyProtection="1"/>
    <xf numFmtId="4" fontId="8" fillId="0" borderId="4" xfId="5" applyNumberFormat="1" applyFont="1" applyFill="1" applyBorder="1" applyAlignment="1" applyProtection="1">
      <alignment horizontal="right"/>
    </xf>
    <xf numFmtId="164" fontId="8" fillId="0" borderId="4" xfId="5" applyNumberFormat="1" applyFont="1" applyFill="1" applyBorder="1" applyAlignment="1" applyProtection="1">
      <alignment horizontal="right" wrapText="1"/>
    </xf>
    <xf numFmtId="49" fontId="7" fillId="2" borderId="4" xfId="5" applyNumberFormat="1" applyFont="1" applyFill="1" applyBorder="1" applyAlignment="1" applyProtection="1">
      <alignment vertical="top"/>
    </xf>
    <xf numFmtId="0" fontId="7" fillId="2" borderId="4" xfId="5" applyNumberFormat="1" applyFont="1" applyFill="1" applyBorder="1" applyAlignment="1" applyProtection="1">
      <alignment vertical="top" wrapText="1"/>
    </xf>
    <xf numFmtId="49" fontId="7" fillId="2" borderId="4" xfId="5" applyNumberFormat="1" applyFont="1" applyFill="1" applyBorder="1" applyProtection="1"/>
    <xf numFmtId="0" fontId="7" fillId="2" borderId="4" xfId="5" applyNumberFormat="1" applyFont="1" applyFill="1" applyBorder="1" applyProtection="1"/>
    <xf numFmtId="4" fontId="7" fillId="2" borderId="4" xfId="5" applyNumberFormat="1" applyFont="1" applyFill="1" applyBorder="1" applyAlignment="1" applyProtection="1">
      <alignment horizontal="right"/>
    </xf>
    <xf numFmtId="164" fontId="7" fillId="2" borderId="4" xfId="5" applyNumberFormat="1" applyFont="1" applyFill="1" applyBorder="1" applyAlignment="1" applyProtection="1">
      <alignment horizontal="right" wrapText="1"/>
    </xf>
    <xf numFmtId="49" fontId="19" fillId="11" borderId="4" xfId="5" applyNumberFormat="1" applyFont="1" applyFill="1" applyBorder="1" applyAlignment="1" applyProtection="1">
      <alignment vertical="top"/>
    </xf>
    <xf numFmtId="0" fontId="19" fillId="11" borderId="4" xfId="5" applyNumberFormat="1" applyFont="1" applyFill="1" applyBorder="1" applyAlignment="1" applyProtection="1">
      <alignment vertical="top" wrapText="1"/>
    </xf>
    <xf numFmtId="49" fontId="19" fillId="11" borderId="4" xfId="5" applyNumberFormat="1" applyFont="1" applyFill="1" applyBorder="1" applyProtection="1"/>
    <xf numFmtId="0" fontId="19" fillId="11" borderId="4" xfId="5" applyNumberFormat="1" applyFont="1" applyFill="1" applyBorder="1" applyProtection="1"/>
    <xf numFmtId="4" fontId="19" fillId="11" borderId="4" xfId="5" applyNumberFormat="1" applyFont="1" applyFill="1" applyBorder="1" applyAlignment="1" applyProtection="1">
      <alignment horizontal="right"/>
    </xf>
    <xf numFmtId="164" fontId="19" fillId="11" borderId="4" xfId="5" applyNumberFormat="1" applyFont="1" applyFill="1" applyBorder="1" applyAlignment="1" applyProtection="1">
      <alignment horizontal="right" wrapText="1"/>
    </xf>
    <xf numFmtId="4" fontId="3" fillId="14" borderId="15" xfId="0" applyNumberFormat="1" applyFont="1" applyFill="1" applyBorder="1" applyAlignment="1" applyProtection="1">
      <alignment wrapText="1"/>
    </xf>
    <xf numFmtId="49" fontId="8" fillId="0" borderId="4" xfId="5" applyNumberFormat="1" applyFont="1" applyFill="1" applyBorder="1" applyAlignment="1" applyProtection="1">
      <alignment vertical="top"/>
    </xf>
    <xf numFmtId="0" fontId="3" fillId="14" borderId="15" xfId="0" applyNumberFormat="1" applyFont="1" applyFill="1" applyBorder="1" applyAlignment="1" applyProtection="1">
      <alignment wrapText="1"/>
    </xf>
    <xf numFmtId="0" fontId="3" fillId="14" borderId="15" xfId="0" applyNumberFormat="1" applyFont="1" applyFill="1" applyBorder="1" applyAlignment="1" applyProtection="1">
      <alignment vertical="top" wrapText="1"/>
    </xf>
    <xf numFmtId="49" fontId="3" fillId="14" borderId="15" xfId="0" applyNumberFormat="1" applyFont="1" applyFill="1" applyBorder="1" applyAlignment="1" applyProtection="1">
      <alignment vertical="top" wrapText="1"/>
    </xf>
    <xf numFmtId="0" fontId="22" fillId="0" borderId="0" xfId="0" applyFont="1"/>
    <xf numFmtId="0" fontId="21" fillId="0" borderId="0" xfId="0" applyFont="1" applyAlignment="1">
      <alignment horizontal="justify" vertical="top"/>
    </xf>
    <xf numFmtId="49" fontId="3" fillId="14" borderId="15" xfId="0" applyNumberFormat="1" applyFont="1" applyFill="1" applyBorder="1" applyAlignment="1" applyProtection="1">
      <alignment wrapText="1"/>
    </xf>
    <xf numFmtId="0" fontId="0" fillId="0" borderId="0" xfId="0"/>
    <xf numFmtId="0" fontId="1" fillId="0" borderId="0" xfId="0" applyNumberFormat="1" applyFont="1" applyBorder="1" applyAlignment="1" applyProtection="1">
      <alignment vertical="top" wrapText="1"/>
    </xf>
    <xf numFmtId="0" fontId="2" fillId="0" borderId="0" xfId="0" applyNumberFormat="1" applyFont="1" applyBorder="1" applyAlignment="1" applyProtection="1">
      <alignment vertical="top"/>
    </xf>
    <xf numFmtId="0" fontId="2" fillId="0" borderId="0" xfId="0" applyNumberFormat="1" applyFont="1" applyBorder="1" applyAlignment="1" applyProtection="1">
      <alignment vertical="top" wrapText="1"/>
    </xf>
    <xf numFmtId="0" fontId="0" fillId="0" borderId="0" xfId="0" applyProtection="1"/>
    <xf numFmtId="49" fontId="1" fillId="0" borderId="0" xfId="0" applyNumberFormat="1" applyFont="1" applyAlignment="1" applyProtection="1">
      <alignment wrapText="1"/>
    </xf>
    <xf numFmtId="2" fontId="0" fillId="0" borderId="0" xfId="0" applyNumberFormat="1" applyProtection="1"/>
    <xf numFmtId="164" fontId="0" fillId="0" borderId="0" xfId="0" applyNumberFormat="1" applyProtection="1"/>
    <xf numFmtId="166" fontId="6" fillId="12" borderId="1" xfId="1" applyNumberFormat="1" applyFont="1" applyFill="1" applyBorder="1" applyAlignment="1" applyProtection="1">
      <alignment horizontal="right"/>
    </xf>
    <xf numFmtId="166" fontId="6" fillId="12" borderId="2" xfId="1" applyNumberFormat="1" applyFont="1" applyFill="1" applyBorder="1" applyAlignment="1" applyProtection="1">
      <alignment horizontal="right"/>
    </xf>
    <xf numFmtId="166" fontId="6" fillId="12" borderId="3" xfId="1" applyNumberFormat="1" applyFont="1" applyFill="1" applyBorder="1" applyAlignment="1" applyProtection="1">
      <alignment horizontal="right"/>
    </xf>
    <xf numFmtId="49" fontId="9" fillId="5" borderId="0" xfId="0" applyNumberFormat="1" applyFont="1" applyFill="1" applyBorder="1" applyAlignment="1" applyProtection="1">
      <alignment horizontal="center" vertical="center" wrapText="1"/>
    </xf>
    <xf numFmtId="2" fontId="9" fillId="5" borderId="0" xfId="0" applyNumberFormat="1" applyFont="1" applyFill="1" applyBorder="1" applyAlignment="1" applyProtection="1">
      <alignment horizontal="center" vertical="center" wrapText="1"/>
    </xf>
    <xf numFmtId="165" fontId="9" fillId="5" borderId="0" xfId="0" applyNumberFormat="1" applyFont="1" applyFill="1" applyBorder="1" applyAlignment="1" applyProtection="1">
      <alignment horizontal="center" vertical="center" wrapText="1"/>
    </xf>
    <xf numFmtId="49" fontId="3" fillId="14" borderId="0" xfId="0" applyNumberFormat="1" applyFont="1" applyFill="1" applyBorder="1" applyAlignment="1" applyProtection="1">
      <alignment vertical="top" wrapText="1"/>
    </xf>
    <xf numFmtId="0" fontId="3" fillId="14" borderId="0" xfId="0" applyNumberFormat="1" applyFont="1" applyFill="1" applyBorder="1" applyAlignment="1" applyProtection="1">
      <alignment vertical="top" wrapText="1"/>
    </xf>
    <xf numFmtId="49" fontId="3" fillId="14" borderId="0" xfId="0" applyNumberFormat="1" applyFont="1" applyFill="1" applyBorder="1" applyAlignment="1" applyProtection="1">
      <alignment wrapText="1"/>
    </xf>
    <xf numFmtId="0" fontId="3" fillId="14" borderId="0" xfId="0" applyNumberFormat="1" applyFont="1" applyFill="1" applyBorder="1" applyAlignment="1" applyProtection="1">
      <alignment wrapText="1"/>
    </xf>
    <xf numFmtId="4" fontId="3" fillId="14" borderId="0" xfId="0" applyNumberFormat="1" applyFont="1" applyFill="1" applyBorder="1" applyAlignment="1" applyProtection="1">
      <alignment wrapText="1"/>
    </xf>
    <xf numFmtId="0" fontId="13" fillId="10" borderId="0" xfId="0" applyNumberFormat="1" applyFont="1" applyFill="1" applyBorder="1" applyAlignment="1" applyProtection="1">
      <alignment vertical="top" wrapText="1"/>
    </xf>
    <xf numFmtId="49" fontId="13" fillId="10" borderId="0" xfId="0" applyNumberFormat="1" applyFont="1" applyFill="1" applyBorder="1" applyProtection="1"/>
    <xf numFmtId="0" fontId="13" fillId="10" borderId="0" xfId="0" applyNumberFormat="1" applyFont="1" applyFill="1" applyBorder="1" applyProtection="1"/>
    <xf numFmtId="4" fontId="13" fillId="1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Border="1" applyAlignment="1" applyProtection="1">
      <alignment vertical="top"/>
    </xf>
    <xf numFmtId="164" fontId="13" fillId="10" borderId="0" xfId="0" applyNumberFormat="1" applyFont="1" applyFill="1" applyBorder="1" applyAlignment="1" applyProtection="1">
      <alignment horizontal="right"/>
    </xf>
    <xf numFmtId="164" fontId="3" fillId="14" borderId="0" xfId="0" applyNumberFormat="1" applyFont="1" applyFill="1" applyBorder="1" applyAlignment="1" applyProtection="1">
      <alignment horizontal="right"/>
    </xf>
    <xf numFmtId="0" fontId="8" fillId="0" borderId="4" xfId="5" quotePrefix="1" applyNumberFormat="1" applyFont="1" applyFill="1" applyBorder="1" applyAlignment="1" applyProtection="1">
      <alignment horizontal="left" vertical="top" wrapText="1"/>
    </xf>
    <xf numFmtId="0" fontId="7" fillId="2" borderId="4" xfId="5" quotePrefix="1" applyNumberFormat="1" applyFont="1" applyFill="1" applyBorder="1" applyAlignment="1" applyProtection="1">
      <alignment horizontal="left" vertical="top" wrapText="1"/>
    </xf>
    <xf numFmtId="0" fontId="3" fillId="14" borderId="0" xfId="0" quotePrefix="1" applyNumberFormat="1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justify" vertical="top" wrapText="1"/>
    </xf>
    <xf numFmtId="0" fontId="18" fillId="0" borderId="0" xfId="0" quotePrefix="1" applyNumberFormat="1" applyFont="1" applyBorder="1" applyAlignment="1" applyProtection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</xf>
    <xf numFmtId="0" fontId="5" fillId="9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right"/>
    </xf>
    <xf numFmtId="0" fontId="20" fillId="13" borderId="0" xfId="1" applyFont="1" applyFill="1" applyBorder="1" applyAlignment="1" applyProtection="1">
      <alignment horizontal="right" vertical="center"/>
    </xf>
  </cellXfs>
  <cellStyles count="59">
    <cellStyle name="Comma 2" xfId="3"/>
    <cellStyle name="Naslov" xfId="4"/>
    <cellStyle name="Naslov 2" xfId="33"/>
    <cellStyle name="Naslov 3" xfId="40"/>
    <cellStyle name="Normal 10" xfId="52"/>
    <cellStyle name="Normal 11" xfId="5"/>
    <cellStyle name="Normal 13" xfId="6"/>
    <cellStyle name="Normal 16" xfId="7"/>
    <cellStyle name="Normal 18" xfId="8"/>
    <cellStyle name="Normal 2" xfId="9"/>
    <cellStyle name="Normal 20" xfId="10"/>
    <cellStyle name="Normal 22" xfId="11"/>
    <cellStyle name="Normal 25" xfId="12"/>
    <cellStyle name="Normal 27" xfId="13"/>
    <cellStyle name="Normal 29" xfId="14"/>
    <cellStyle name="Normal 3" xfId="15"/>
    <cellStyle name="Normal 3 2" xfId="34"/>
    <cellStyle name="Normal 3 3" xfId="47"/>
    <cellStyle name="Normal 3 4" xfId="53"/>
    <cellStyle name="Normal 32" xfId="16"/>
    <cellStyle name="Normal 34" xfId="17"/>
    <cellStyle name="Normal 36" xfId="18"/>
    <cellStyle name="Normal 38" xfId="19"/>
    <cellStyle name="Normal 4" xfId="20"/>
    <cellStyle name="Normal 4 2" xfId="35"/>
    <cellStyle name="Normal 4 3" xfId="48"/>
    <cellStyle name="Normal 4 4" xfId="54"/>
    <cellStyle name="Normal 40" xfId="21"/>
    <cellStyle name="Normal 42" xfId="22"/>
    <cellStyle name="Normal 44" xfId="23"/>
    <cellStyle name="Normal 46" xfId="24"/>
    <cellStyle name="Normal 5" xfId="25"/>
    <cellStyle name="Normal 5 2" xfId="36"/>
    <cellStyle name="Normal 5 3" xfId="49"/>
    <cellStyle name="Normal 5 4" xfId="55"/>
    <cellStyle name="Normal 6" xfId="26"/>
    <cellStyle name="Normal 6 2" xfId="37"/>
    <cellStyle name="Normal 6 3" xfId="50"/>
    <cellStyle name="Normal 6 4" xfId="56"/>
    <cellStyle name="Normal 7" xfId="2"/>
    <cellStyle name="Normal 7 2" xfId="41"/>
    <cellStyle name="Normal 7 3" xfId="43"/>
    <cellStyle name="Normal 8" xfId="46"/>
    <cellStyle name="Normal 9" xfId="27"/>
    <cellStyle name="Normalno" xfId="0" builtinId="0"/>
    <cellStyle name="Obično_ISKAZ_blato" xfId="42"/>
    <cellStyle name="Percent 2" xfId="29"/>
    <cellStyle name="Percent 2 10" xfId="30"/>
    <cellStyle name="Percent 2 31" xfId="31"/>
    <cellStyle name="Percent 3" xfId="28"/>
    <cellStyle name="Percent 3 2" xfId="44"/>
    <cellStyle name="Percent 4" xfId="51"/>
    <cellStyle name="Percent 5" xfId="57"/>
    <cellStyle name="REKAPITULACIJA" xfId="1"/>
    <cellStyle name="Ukupno" xfId="32"/>
    <cellStyle name="Ukupno 2" xfId="38"/>
    <cellStyle name="Ukupno 2 2" xfId="45"/>
    <cellStyle name="Ukupno 3" xfId="39"/>
    <cellStyle name="Ukupno 4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showGridLines="0" showZeros="0" view="pageBreakPreview" topLeftCell="A85" zoomScaleNormal="100" zoomScaleSheetLayoutView="100" workbookViewId="0">
      <selection activeCell="E79" sqref="E79"/>
    </sheetView>
  </sheetViews>
  <sheetFormatPr defaultColWidth="67.85546875" defaultRowHeight="15" x14ac:dyDescent="0.25"/>
  <cols>
    <col min="1" max="1" width="8.7109375" customWidth="1"/>
    <col min="2" max="2" width="68.42578125" customWidth="1"/>
    <col min="3" max="3" width="9.5703125" customWidth="1"/>
    <col min="4" max="5" width="10.7109375" customWidth="1"/>
    <col min="6" max="6" width="20.7109375" customWidth="1"/>
    <col min="7" max="9" width="10.7109375" customWidth="1"/>
  </cols>
  <sheetData>
    <row r="2" spans="2:6" ht="21" x14ac:dyDescent="0.35">
      <c r="B2" s="18"/>
      <c r="C2" s="18" t="s">
        <v>50</v>
      </c>
    </row>
    <row r="3" spans="2:6" s="20" customFormat="1" x14ac:dyDescent="0.25"/>
    <row r="4" spans="2:6" s="20" customFormat="1" x14ac:dyDescent="0.25">
      <c r="B4" s="49" t="s">
        <v>37</v>
      </c>
    </row>
    <row r="5" spans="2:6" s="20" customFormat="1" x14ac:dyDescent="0.25"/>
    <row r="6" spans="2:6" s="20" customFormat="1" ht="132.75" customHeight="1" x14ac:dyDescent="0.25">
      <c r="B6" s="81" t="s">
        <v>92</v>
      </c>
      <c r="C6" s="81"/>
      <c r="D6" s="81"/>
      <c r="E6" s="81"/>
      <c r="F6" s="19"/>
    </row>
    <row r="7" spans="2:6" s="20" customFormat="1" ht="69" customHeight="1" x14ac:dyDescent="0.25">
      <c r="B7" s="81" t="s">
        <v>38</v>
      </c>
      <c r="C7" s="81"/>
      <c r="D7" s="81"/>
      <c r="E7" s="81"/>
    </row>
    <row r="8" spans="2:6" s="20" customFormat="1" ht="66" customHeight="1" x14ac:dyDescent="0.25">
      <c r="B8" s="81" t="s">
        <v>39</v>
      </c>
      <c r="C8" s="81"/>
      <c r="D8" s="81"/>
      <c r="E8" s="81"/>
    </row>
    <row r="9" spans="2:6" s="20" customFormat="1" ht="203.25" customHeight="1" x14ac:dyDescent="0.25">
      <c r="B9" s="81" t="s">
        <v>87</v>
      </c>
      <c r="C9" s="81"/>
      <c r="D9" s="81"/>
      <c r="E9" s="81"/>
    </row>
    <row r="10" spans="2:6" s="20" customFormat="1" ht="165.75" customHeight="1" x14ac:dyDescent="0.25">
      <c r="B10" s="81" t="s">
        <v>80</v>
      </c>
      <c r="C10" s="81"/>
      <c r="D10" s="81"/>
      <c r="E10" s="81"/>
    </row>
    <row r="11" spans="2:6" s="20" customFormat="1" ht="80.25" customHeight="1" x14ac:dyDescent="0.25">
      <c r="B11" s="81" t="s">
        <v>68</v>
      </c>
      <c r="C11" s="81"/>
      <c r="D11" s="81"/>
      <c r="E11" s="81"/>
    </row>
    <row r="12" spans="2:6" s="20" customFormat="1" ht="104.25" customHeight="1" x14ac:dyDescent="0.25">
      <c r="B12" s="81" t="s">
        <v>40</v>
      </c>
      <c r="C12" s="81"/>
      <c r="D12" s="81"/>
      <c r="E12" s="81"/>
    </row>
    <row r="13" spans="2:6" s="20" customFormat="1" ht="85.5" customHeight="1" x14ac:dyDescent="0.25">
      <c r="B13" s="81" t="s">
        <v>47</v>
      </c>
      <c r="C13" s="81"/>
      <c r="D13" s="81"/>
      <c r="E13" s="81"/>
    </row>
    <row r="14" spans="2:6" s="20" customFormat="1" ht="88.5" customHeight="1" x14ac:dyDescent="0.25">
      <c r="B14" s="81" t="s">
        <v>81</v>
      </c>
      <c r="C14" s="81"/>
      <c r="D14" s="81"/>
      <c r="E14" s="81"/>
    </row>
    <row r="15" spans="2:6" s="20" customFormat="1" ht="112.5" customHeight="1" x14ac:dyDescent="0.25">
      <c r="B15" s="81" t="s">
        <v>69</v>
      </c>
      <c r="C15" s="81"/>
      <c r="D15" s="81"/>
      <c r="E15" s="81"/>
    </row>
    <row r="16" spans="2:6" s="20" customFormat="1" ht="39" customHeight="1" x14ac:dyDescent="0.25">
      <c r="B16" s="50" t="s">
        <v>41</v>
      </c>
    </row>
    <row r="17" spans="1:6" s="20" customFormat="1" ht="34.5" customHeight="1" x14ac:dyDescent="0.25">
      <c r="B17" s="81" t="s">
        <v>46</v>
      </c>
      <c r="C17" s="81"/>
      <c r="D17" s="81"/>
      <c r="E17" s="81"/>
    </row>
    <row r="18" spans="1:6" s="20" customFormat="1" ht="52.5" customHeight="1" x14ac:dyDescent="0.25">
      <c r="B18" s="81" t="s">
        <v>82</v>
      </c>
      <c r="C18" s="81"/>
      <c r="D18" s="81"/>
      <c r="E18" s="81"/>
    </row>
    <row r="19" spans="1:6" s="20" customFormat="1" ht="45" customHeight="1" thickBot="1" x14ac:dyDescent="0.3">
      <c r="B19" s="81" t="s">
        <v>42</v>
      </c>
      <c r="C19" s="81"/>
      <c r="D19" s="81"/>
      <c r="E19" s="81"/>
    </row>
    <row r="20" spans="1:6" ht="25.5" x14ac:dyDescent="0.25">
      <c r="A20" s="12" t="s">
        <v>43</v>
      </c>
      <c r="B20" s="13" t="s">
        <v>1</v>
      </c>
      <c r="C20" s="14" t="s">
        <v>22</v>
      </c>
      <c r="D20" s="13" t="s">
        <v>2</v>
      </c>
      <c r="E20" s="15" t="s">
        <v>3</v>
      </c>
      <c r="F20" s="16" t="s">
        <v>44</v>
      </c>
    </row>
    <row r="21" spans="1:6" s="20" customFormat="1" x14ac:dyDescent="0.25">
      <c r="A21" s="22"/>
      <c r="B21" s="21" t="s">
        <v>45</v>
      </c>
      <c r="C21" s="23"/>
      <c r="D21" s="24"/>
      <c r="E21" s="25"/>
      <c r="F21" s="26"/>
    </row>
    <row r="22" spans="1:6" x14ac:dyDescent="0.25">
      <c r="A22" s="6" t="s">
        <v>24</v>
      </c>
      <c r="B22" s="1" t="s">
        <v>4</v>
      </c>
      <c r="C22" s="2"/>
      <c r="D22" s="3"/>
      <c r="E22" s="4"/>
      <c r="F22" s="5">
        <f>SUM(F23:F29)</f>
        <v>0</v>
      </c>
    </row>
    <row r="23" spans="1:6" ht="108" x14ac:dyDescent="0.25">
      <c r="A23" s="7" t="s">
        <v>25</v>
      </c>
      <c r="B23" s="8" t="s">
        <v>34</v>
      </c>
      <c r="C23" s="9" t="s">
        <v>13</v>
      </c>
      <c r="D23" s="10">
        <v>0.2</v>
      </c>
      <c r="E23" s="11"/>
      <c r="F23" s="31">
        <f>ROUND(D23*E23,2)</f>
        <v>0</v>
      </c>
    </row>
    <row r="24" spans="1:6" ht="60" x14ac:dyDescent="0.25">
      <c r="A24" s="45" t="s">
        <v>26</v>
      </c>
      <c r="B24" s="28" t="s">
        <v>14</v>
      </c>
      <c r="C24" s="29" t="s">
        <v>15</v>
      </c>
      <c r="D24" s="27">
        <v>350</v>
      </c>
      <c r="E24" s="30"/>
      <c r="F24" s="31">
        <f>ROUND(D24*E24,2)</f>
        <v>0</v>
      </c>
    </row>
    <row r="25" spans="1:6" ht="60" x14ac:dyDescent="0.25">
      <c r="A25" s="45" t="s">
        <v>27</v>
      </c>
      <c r="B25" s="28" t="s">
        <v>35</v>
      </c>
      <c r="C25" s="29" t="s">
        <v>16</v>
      </c>
      <c r="D25" s="27">
        <v>6</v>
      </c>
      <c r="E25" s="30"/>
      <c r="F25" s="31">
        <f t="shared" ref="F25:F69" si="0">ROUND(D25*E25,2)</f>
        <v>0</v>
      </c>
    </row>
    <row r="26" spans="1:6" ht="48" x14ac:dyDescent="0.25">
      <c r="A26" s="45" t="s">
        <v>72</v>
      </c>
      <c r="B26" s="78" t="s">
        <v>133</v>
      </c>
      <c r="C26" s="29" t="s">
        <v>12</v>
      </c>
      <c r="D26" s="27">
        <v>76</v>
      </c>
      <c r="E26" s="30"/>
      <c r="F26" s="31">
        <f t="shared" si="0"/>
        <v>0</v>
      </c>
    </row>
    <row r="27" spans="1:6" ht="48" x14ac:dyDescent="0.25">
      <c r="A27" s="45" t="s">
        <v>73</v>
      </c>
      <c r="B27" s="28" t="s">
        <v>51</v>
      </c>
      <c r="C27" s="29" t="s">
        <v>11</v>
      </c>
      <c r="D27" s="27">
        <v>1.5</v>
      </c>
      <c r="E27" s="30"/>
      <c r="F27" s="31">
        <f t="shared" si="0"/>
        <v>0</v>
      </c>
    </row>
    <row r="28" spans="1:6" ht="60" x14ac:dyDescent="0.25">
      <c r="A28" s="45" t="s">
        <v>74</v>
      </c>
      <c r="B28" s="28" t="s">
        <v>52</v>
      </c>
      <c r="C28" s="29" t="s">
        <v>11</v>
      </c>
      <c r="D28" s="27">
        <v>2</v>
      </c>
      <c r="E28" s="30"/>
      <c r="F28" s="31">
        <f t="shared" si="0"/>
        <v>0</v>
      </c>
    </row>
    <row r="29" spans="1:6" ht="96" x14ac:dyDescent="0.25">
      <c r="A29" s="45" t="s">
        <v>134</v>
      </c>
      <c r="B29" s="28" t="s">
        <v>53</v>
      </c>
      <c r="C29" s="29" t="s">
        <v>16</v>
      </c>
      <c r="D29" s="27">
        <v>1</v>
      </c>
      <c r="E29" s="30"/>
      <c r="F29" s="31">
        <f t="shared" si="0"/>
        <v>0</v>
      </c>
    </row>
    <row r="30" spans="1:6" x14ac:dyDescent="0.25">
      <c r="A30" s="32" t="s">
        <v>28</v>
      </c>
      <c r="B30" s="33" t="s">
        <v>5</v>
      </c>
      <c r="C30" s="34"/>
      <c r="D30" s="35"/>
      <c r="E30" s="36"/>
      <c r="F30" s="37">
        <f>SUM(F31:F35)</f>
        <v>0</v>
      </c>
    </row>
    <row r="31" spans="1:6" ht="144" x14ac:dyDescent="0.25">
      <c r="A31" s="45" t="s">
        <v>29</v>
      </c>
      <c r="B31" s="28" t="s">
        <v>90</v>
      </c>
      <c r="C31" s="29" t="s">
        <v>11</v>
      </c>
      <c r="D31" s="27">
        <v>50</v>
      </c>
      <c r="E31" s="30"/>
      <c r="F31" s="31">
        <f t="shared" si="0"/>
        <v>0</v>
      </c>
    </row>
    <row r="32" spans="1:6" ht="96" x14ac:dyDescent="0.25">
      <c r="A32" s="45" t="s">
        <v>83</v>
      </c>
      <c r="B32" s="28" t="s">
        <v>17</v>
      </c>
      <c r="C32" s="29" t="s">
        <v>11</v>
      </c>
      <c r="D32" s="27">
        <v>10</v>
      </c>
      <c r="E32" s="30"/>
      <c r="F32" s="31">
        <f t="shared" si="0"/>
        <v>0</v>
      </c>
    </row>
    <row r="33" spans="1:6" ht="120" x14ac:dyDescent="0.25">
      <c r="A33" s="45" t="s">
        <v>84</v>
      </c>
      <c r="B33" s="28" t="s">
        <v>18</v>
      </c>
      <c r="C33" s="29" t="s">
        <v>15</v>
      </c>
      <c r="D33" s="27">
        <v>1400</v>
      </c>
      <c r="E33" s="30"/>
      <c r="F33" s="31">
        <f t="shared" si="0"/>
        <v>0</v>
      </c>
    </row>
    <row r="34" spans="1:6" ht="96" x14ac:dyDescent="0.25">
      <c r="A34" s="45" t="s">
        <v>85</v>
      </c>
      <c r="B34" s="78" t="s">
        <v>93</v>
      </c>
      <c r="C34" s="29" t="s">
        <v>12</v>
      </c>
      <c r="D34" s="27">
        <v>100</v>
      </c>
      <c r="E34" s="30"/>
      <c r="F34" s="31">
        <f t="shared" si="0"/>
        <v>0</v>
      </c>
    </row>
    <row r="35" spans="1:6" ht="96" x14ac:dyDescent="0.25">
      <c r="A35" s="45" t="s">
        <v>86</v>
      </c>
      <c r="B35" s="78" t="s">
        <v>94</v>
      </c>
      <c r="C35" s="29" t="s">
        <v>12</v>
      </c>
      <c r="D35" s="27">
        <v>100</v>
      </c>
      <c r="E35" s="30"/>
      <c r="F35" s="31">
        <f t="shared" si="0"/>
        <v>0</v>
      </c>
    </row>
    <row r="36" spans="1:6" x14ac:dyDescent="0.25">
      <c r="A36" s="32" t="s">
        <v>30</v>
      </c>
      <c r="B36" s="33" t="s">
        <v>6</v>
      </c>
      <c r="C36" s="34"/>
      <c r="D36" s="35"/>
      <c r="E36" s="36"/>
      <c r="F36" s="37">
        <f>SUM(F37:F39)</f>
        <v>0</v>
      </c>
    </row>
    <row r="37" spans="1:6" ht="48" x14ac:dyDescent="0.25">
      <c r="A37" s="45" t="s">
        <v>75</v>
      </c>
      <c r="B37" s="28" t="s">
        <v>23</v>
      </c>
      <c r="C37" s="29" t="s">
        <v>12</v>
      </c>
      <c r="D37" s="27">
        <v>220</v>
      </c>
      <c r="E37" s="30"/>
      <c r="F37" s="31">
        <f t="shared" si="0"/>
        <v>0</v>
      </c>
    </row>
    <row r="38" spans="1:6" ht="60" x14ac:dyDescent="0.25">
      <c r="A38" s="45" t="s">
        <v>136</v>
      </c>
      <c r="B38" s="28" t="s">
        <v>89</v>
      </c>
      <c r="C38" s="29" t="s">
        <v>11</v>
      </c>
      <c r="D38" s="27">
        <v>40</v>
      </c>
      <c r="E38" s="30"/>
      <c r="F38" s="31">
        <f t="shared" si="0"/>
        <v>0</v>
      </c>
    </row>
    <row r="39" spans="1:6" ht="84" x14ac:dyDescent="0.25">
      <c r="A39" s="45" t="s">
        <v>137</v>
      </c>
      <c r="B39" s="28" t="s">
        <v>88</v>
      </c>
      <c r="C39" s="29" t="s">
        <v>15</v>
      </c>
      <c r="D39" s="27">
        <v>1321</v>
      </c>
      <c r="E39" s="30"/>
      <c r="F39" s="31">
        <f t="shared" si="0"/>
        <v>0</v>
      </c>
    </row>
    <row r="40" spans="1:6" s="52" customFormat="1" x14ac:dyDescent="0.25">
      <c r="A40" s="32" t="s">
        <v>31</v>
      </c>
      <c r="B40" s="79" t="s">
        <v>96</v>
      </c>
      <c r="C40" s="34"/>
      <c r="D40" s="35"/>
      <c r="E40" s="36"/>
      <c r="F40" s="37">
        <f>SUM(F41:F50)</f>
        <v>0</v>
      </c>
    </row>
    <row r="41" spans="1:6" s="52" customFormat="1" ht="108" x14ac:dyDescent="0.25">
      <c r="A41" s="45" t="s">
        <v>97</v>
      </c>
      <c r="B41" s="78" t="s">
        <v>114</v>
      </c>
      <c r="C41" s="29" t="s">
        <v>11</v>
      </c>
      <c r="D41" s="27">
        <v>209</v>
      </c>
      <c r="E41" s="30"/>
      <c r="F41" s="31">
        <f t="shared" ref="F41:F50" si="1">ROUND(D41*E41,2)</f>
        <v>0</v>
      </c>
    </row>
    <row r="42" spans="1:6" s="52" customFormat="1" ht="84" x14ac:dyDescent="0.25">
      <c r="A42" s="45" t="s">
        <v>98</v>
      </c>
      <c r="B42" s="28" t="s">
        <v>99</v>
      </c>
      <c r="C42" s="29" t="s">
        <v>11</v>
      </c>
      <c r="D42" s="27">
        <v>10</v>
      </c>
      <c r="E42" s="30"/>
      <c r="F42" s="31">
        <f t="shared" si="1"/>
        <v>0</v>
      </c>
    </row>
    <row r="43" spans="1:6" s="52" customFormat="1" ht="84" x14ac:dyDescent="0.25">
      <c r="A43" s="45" t="s">
        <v>100</v>
      </c>
      <c r="B43" s="28" t="s">
        <v>101</v>
      </c>
      <c r="C43" s="29" t="s">
        <v>11</v>
      </c>
      <c r="D43" s="27">
        <v>8</v>
      </c>
      <c r="E43" s="30"/>
      <c r="F43" s="31">
        <f t="shared" si="1"/>
        <v>0</v>
      </c>
    </row>
    <row r="44" spans="1:6" s="52" customFormat="1" ht="84" x14ac:dyDescent="0.25">
      <c r="A44" s="45" t="s">
        <v>102</v>
      </c>
      <c r="B44" s="28" t="s">
        <v>103</v>
      </c>
      <c r="C44" s="29" t="s">
        <v>11</v>
      </c>
      <c r="D44" s="27">
        <v>30</v>
      </c>
      <c r="E44" s="30"/>
      <c r="F44" s="31">
        <f t="shared" si="1"/>
        <v>0</v>
      </c>
    </row>
    <row r="45" spans="1:6" s="52" customFormat="1" ht="96" x14ac:dyDescent="0.25">
      <c r="A45" s="45" t="s">
        <v>104</v>
      </c>
      <c r="B45" s="78" t="s">
        <v>135</v>
      </c>
      <c r="C45" s="29" t="s">
        <v>11</v>
      </c>
      <c r="D45" s="27">
        <v>39</v>
      </c>
      <c r="E45" s="30"/>
      <c r="F45" s="31">
        <f t="shared" si="1"/>
        <v>0</v>
      </c>
    </row>
    <row r="46" spans="1:6" s="52" customFormat="1" ht="120" x14ac:dyDescent="0.25">
      <c r="A46" s="45" t="s">
        <v>105</v>
      </c>
      <c r="B46" s="28" t="s">
        <v>106</v>
      </c>
      <c r="C46" s="29" t="s">
        <v>10</v>
      </c>
      <c r="D46" s="27">
        <v>1246.08</v>
      </c>
      <c r="E46" s="30"/>
      <c r="F46" s="31">
        <f t="shared" si="1"/>
        <v>0</v>
      </c>
    </row>
    <row r="47" spans="1:6" s="52" customFormat="1" ht="120" x14ac:dyDescent="0.25">
      <c r="A47" s="45" t="s">
        <v>107</v>
      </c>
      <c r="B47" s="28" t="s">
        <v>108</v>
      </c>
      <c r="C47" s="29" t="s">
        <v>10</v>
      </c>
      <c r="D47" s="27">
        <v>1860</v>
      </c>
      <c r="E47" s="30"/>
      <c r="F47" s="31">
        <f t="shared" si="1"/>
        <v>0</v>
      </c>
    </row>
    <row r="48" spans="1:6" s="52" customFormat="1" ht="84" x14ac:dyDescent="0.25">
      <c r="A48" s="45" t="s">
        <v>109</v>
      </c>
      <c r="B48" s="28" t="s">
        <v>110</v>
      </c>
      <c r="C48" s="29" t="s">
        <v>12</v>
      </c>
      <c r="D48" s="27">
        <v>40</v>
      </c>
      <c r="E48" s="30"/>
      <c r="F48" s="31">
        <f t="shared" si="1"/>
        <v>0</v>
      </c>
    </row>
    <row r="49" spans="1:6" s="52" customFormat="1" ht="84" x14ac:dyDescent="0.25">
      <c r="A49" s="45" t="s">
        <v>111</v>
      </c>
      <c r="B49" s="28" t="s">
        <v>112</v>
      </c>
      <c r="C49" s="29" t="s">
        <v>15</v>
      </c>
      <c r="D49" s="27">
        <v>150</v>
      </c>
      <c r="E49" s="30"/>
      <c r="F49" s="31">
        <f t="shared" si="1"/>
        <v>0</v>
      </c>
    </row>
    <row r="50" spans="1:6" s="52" customFormat="1" ht="72" x14ac:dyDescent="0.25">
      <c r="A50" s="45" t="s">
        <v>113</v>
      </c>
      <c r="B50" s="78" t="s">
        <v>115</v>
      </c>
      <c r="C50" s="29" t="s">
        <v>11</v>
      </c>
      <c r="D50" s="27">
        <v>120</v>
      </c>
      <c r="E50" s="30"/>
      <c r="F50" s="31">
        <f t="shared" si="1"/>
        <v>0</v>
      </c>
    </row>
    <row r="51" spans="1:6" x14ac:dyDescent="0.25">
      <c r="A51" s="32" t="s">
        <v>32</v>
      </c>
      <c r="B51" s="33" t="s">
        <v>54</v>
      </c>
      <c r="C51" s="34"/>
      <c r="D51" s="35"/>
      <c r="E51" s="36"/>
      <c r="F51" s="37">
        <f>SUM(F52:F55)</f>
        <v>0</v>
      </c>
    </row>
    <row r="52" spans="1:6" ht="84" x14ac:dyDescent="0.25">
      <c r="A52" s="45" t="s">
        <v>76</v>
      </c>
      <c r="B52" s="28" t="s">
        <v>55</v>
      </c>
      <c r="C52" s="29" t="s">
        <v>12</v>
      </c>
      <c r="D52" s="27">
        <v>22</v>
      </c>
      <c r="E52" s="30"/>
      <c r="F52" s="31">
        <f t="shared" si="0"/>
        <v>0</v>
      </c>
    </row>
    <row r="53" spans="1:6" ht="84" x14ac:dyDescent="0.25">
      <c r="A53" s="45" t="s">
        <v>118</v>
      </c>
      <c r="B53" s="28" t="s">
        <v>70</v>
      </c>
      <c r="C53" s="29" t="s">
        <v>11</v>
      </c>
      <c r="D53" s="27">
        <v>2</v>
      </c>
      <c r="E53" s="30"/>
      <c r="F53" s="31">
        <f t="shared" si="0"/>
        <v>0</v>
      </c>
    </row>
    <row r="54" spans="1:6" ht="120" x14ac:dyDescent="0.25">
      <c r="A54" s="45" t="s">
        <v>119</v>
      </c>
      <c r="B54" s="28" t="s">
        <v>91</v>
      </c>
      <c r="C54" s="29" t="s">
        <v>11</v>
      </c>
      <c r="D54" s="27">
        <v>40</v>
      </c>
      <c r="E54" s="30"/>
      <c r="F54" s="31">
        <f t="shared" si="0"/>
        <v>0</v>
      </c>
    </row>
    <row r="55" spans="1:6" ht="156" x14ac:dyDescent="0.25">
      <c r="A55" s="45" t="s">
        <v>120</v>
      </c>
      <c r="B55" s="28" t="s">
        <v>71</v>
      </c>
      <c r="C55" s="29" t="s">
        <v>15</v>
      </c>
      <c r="D55" s="27">
        <v>20</v>
      </c>
      <c r="E55" s="30"/>
      <c r="F55" s="31">
        <f t="shared" si="0"/>
        <v>0</v>
      </c>
    </row>
    <row r="56" spans="1:6" x14ac:dyDescent="0.25">
      <c r="A56" s="32" t="s">
        <v>77</v>
      </c>
      <c r="B56" s="33" t="s">
        <v>7</v>
      </c>
      <c r="C56" s="34"/>
      <c r="D56" s="35"/>
      <c r="E56" s="36"/>
      <c r="F56" s="37">
        <f>SUM(F57:F58)</f>
        <v>0</v>
      </c>
    </row>
    <row r="57" spans="1:6" ht="108" x14ac:dyDescent="0.25">
      <c r="A57" s="45" t="s">
        <v>78</v>
      </c>
      <c r="B57" s="78" t="s">
        <v>95</v>
      </c>
      <c r="C57" s="29" t="s">
        <v>12</v>
      </c>
      <c r="D57" s="27">
        <v>200</v>
      </c>
      <c r="E57" s="30"/>
      <c r="F57" s="31">
        <f t="shared" si="0"/>
        <v>0</v>
      </c>
    </row>
    <row r="58" spans="1:6" ht="84" x14ac:dyDescent="0.25">
      <c r="A58" s="45" t="s">
        <v>79</v>
      </c>
      <c r="B58" s="28" t="s">
        <v>56</v>
      </c>
      <c r="C58" s="29" t="s">
        <v>10</v>
      </c>
      <c r="D58" s="27">
        <v>450</v>
      </c>
      <c r="E58" s="30"/>
      <c r="F58" s="31">
        <f t="shared" si="0"/>
        <v>0</v>
      </c>
    </row>
    <row r="59" spans="1:6" x14ac:dyDescent="0.25">
      <c r="A59" s="32" t="s">
        <v>121</v>
      </c>
      <c r="B59" s="33" t="s">
        <v>57</v>
      </c>
      <c r="C59" s="34"/>
      <c r="D59" s="35"/>
      <c r="E59" s="36"/>
      <c r="F59" s="37">
        <f>SUM(F61:F70)</f>
        <v>0</v>
      </c>
    </row>
    <row r="60" spans="1:6" x14ac:dyDescent="0.25">
      <c r="A60" s="38" t="s">
        <v>122</v>
      </c>
      <c r="B60" s="39" t="s">
        <v>19</v>
      </c>
      <c r="C60" s="40"/>
      <c r="D60" s="41"/>
      <c r="E60" s="42"/>
      <c r="F60" s="43">
        <f t="shared" si="0"/>
        <v>0</v>
      </c>
    </row>
    <row r="61" spans="1:6" ht="108" x14ac:dyDescent="0.25">
      <c r="A61" s="45" t="s">
        <v>123</v>
      </c>
      <c r="B61" s="28" t="s">
        <v>58</v>
      </c>
      <c r="C61" s="29" t="s">
        <v>16</v>
      </c>
      <c r="D61" s="27">
        <v>1</v>
      </c>
      <c r="E61" s="30"/>
      <c r="F61" s="31">
        <f t="shared" si="0"/>
        <v>0</v>
      </c>
    </row>
    <row r="62" spans="1:6" s="52" customFormat="1" ht="84" x14ac:dyDescent="0.25">
      <c r="A62" s="45" t="s">
        <v>124</v>
      </c>
      <c r="B62" s="78" t="s">
        <v>116</v>
      </c>
      <c r="C62" s="29" t="s">
        <v>16</v>
      </c>
      <c r="D62" s="27">
        <v>6</v>
      </c>
      <c r="E62" s="30"/>
      <c r="F62" s="31">
        <f t="shared" si="0"/>
        <v>0</v>
      </c>
    </row>
    <row r="63" spans="1:6" ht="84" x14ac:dyDescent="0.25">
      <c r="A63" s="45" t="s">
        <v>125</v>
      </c>
      <c r="B63" s="28" t="s">
        <v>20</v>
      </c>
      <c r="C63" s="29" t="s">
        <v>12</v>
      </c>
      <c r="D63" s="27">
        <v>20</v>
      </c>
      <c r="E63" s="30"/>
      <c r="F63" s="31">
        <f t="shared" si="0"/>
        <v>0</v>
      </c>
    </row>
    <row r="64" spans="1:6" x14ac:dyDescent="0.25">
      <c r="A64" s="38" t="s">
        <v>126</v>
      </c>
      <c r="B64" s="39" t="s">
        <v>21</v>
      </c>
      <c r="C64" s="40"/>
      <c r="D64" s="41"/>
      <c r="E64" s="42"/>
      <c r="F64" s="43">
        <f t="shared" si="0"/>
        <v>0</v>
      </c>
    </row>
    <row r="65" spans="1:6" ht="84" x14ac:dyDescent="0.25">
      <c r="A65" s="45" t="s">
        <v>127</v>
      </c>
      <c r="B65" s="28" t="s">
        <v>59</v>
      </c>
      <c r="C65" s="29" t="s">
        <v>12</v>
      </c>
      <c r="D65" s="27">
        <v>220</v>
      </c>
      <c r="E65" s="30"/>
      <c r="F65" s="31">
        <f t="shared" si="0"/>
        <v>0</v>
      </c>
    </row>
    <row r="66" spans="1:6" ht="84" x14ac:dyDescent="0.25">
      <c r="A66" s="45" t="s">
        <v>128</v>
      </c>
      <c r="B66" s="28" t="s">
        <v>60</v>
      </c>
      <c r="C66" s="29" t="s">
        <v>12</v>
      </c>
      <c r="D66" s="27">
        <v>15</v>
      </c>
      <c r="E66" s="30"/>
      <c r="F66" s="31">
        <f t="shared" si="0"/>
        <v>0</v>
      </c>
    </row>
    <row r="67" spans="1:6" ht="84" x14ac:dyDescent="0.25">
      <c r="A67" s="45" t="s">
        <v>129</v>
      </c>
      <c r="B67" s="28" t="s">
        <v>61</v>
      </c>
      <c r="C67" s="29" t="s">
        <v>12</v>
      </c>
      <c r="D67" s="27">
        <v>15</v>
      </c>
      <c r="E67" s="30"/>
      <c r="F67" s="31">
        <f t="shared" si="0"/>
        <v>0</v>
      </c>
    </row>
    <row r="68" spans="1:6" x14ac:dyDescent="0.25">
      <c r="A68" s="38" t="s">
        <v>130</v>
      </c>
      <c r="B68" s="39" t="s">
        <v>36</v>
      </c>
      <c r="C68" s="40"/>
      <c r="D68" s="41"/>
      <c r="E68" s="42"/>
      <c r="F68" s="43">
        <f t="shared" si="0"/>
        <v>0</v>
      </c>
    </row>
    <row r="69" spans="1:6" ht="120" x14ac:dyDescent="0.25">
      <c r="A69" s="45" t="s">
        <v>131</v>
      </c>
      <c r="B69" s="78" t="s">
        <v>138</v>
      </c>
      <c r="C69" s="29" t="s">
        <v>12</v>
      </c>
      <c r="D69" s="27">
        <v>34</v>
      </c>
      <c r="E69" s="30"/>
      <c r="F69" s="31">
        <f t="shared" si="0"/>
        <v>0</v>
      </c>
    </row>
    <row r="70" spans="1:6" ht="108" x14ac:dyDescent="0.25">
      <c r="A70" s="45" t="s">
        <v>132</v>
      </c>
      <c r="B70" s="28" t="s">
        <v>62</v>
      </c>
      <c r="C70" s="29" t="s">
        <v>16</v>
      </c>
      <c r="D70" s="27">
        <v>1</v>
      </c>
      <c r="E70" s="30"/>
      <c r="F70" s="31">
        <f t="shared" ref="F70" si="2">ROUND(D70*E70,2)</f>
        <v>0</v>
      </c>
    </row>
  </sheetData>
  <mergeCells count="13">
    <mergeCell ref="B19:E19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7:E17"/>
    <mergeCell ref="B18:E18"/>
  </mergeCells>
  <pageMargins left="0.39370078740157483" right="0.39370078740157483" top="0.94488188976377963" bottom="0.39370078740157483" header="0.70866141732283472" footer="0.23622047244094491"/>
  <pageSetup paperSize="9" orientation="landscape" r:id="rId1"/>
  <headerFooter differentFirst="1">
    <oddFooter>&amp;L&amp;"Arial,Regular"&amp;8TKP  30/13&amp;C&amp;"-,Italic"&amp;8Cesta uz Jabuku od km 0+550 - 0+750 na području grada Drniša&amp;R&amp;8- &amp;P -</oddFooter>
  </headerFooter>
  <rowBreaks count="4" manualBreakCount="4">
    <brk id="10" max="16383" man="1"/>
    <brk id="19" max="16383" man="1"/>
    <brk id="35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showZeros="0" tabSelected="1" view="pageBreakPreview" zoomScaleNormal="100" zoomScaleSheetLayoutView="100" workbookViewId="0">
      <selection activeCell="G24" sqref="G24"/>
    </sheetView>
  </sheetViews>
  <sheetFormatPr defaultColWidth="67.85546875" defaultRowHeight="15" x14ac:dyDescent="0.25"/>
  <cols>
    <col min="1" max="1" width="11.28515625" style="52" customWidth="1"/>
    <col min="2" max="2" width="68.42578125" style="52" customWidth="1"/>
    <col min="3" max="3" width="5.28515625" style="52" customWidth="1"/>
    <col min="4" max="4" width="8.140625" style="52" customWidth="1"/>
    <col min="5" max="5" width="9.5703125" style="52" customWidth="1"/>
    <col min="6" max="6" width="22.5703125" style="52" customWidth="1"/>
    <col min="7" max="16384" width="67.85546875" style="52"/>
  </cols>
  <sheetData>
    <row r="1" spans="1:6" x14ac:dyDescent="0.25">
      <c r="A1" s="53" t="s">
        <v>0</v>
      </c>
      <c r="B1" s="75" t="s">
        <v>66</v>
      </c>
      <c r="C1" s="54"/>
      <c r="D1" s="54"/>
      <c r="E1" s="54"/>
      <c r="F1" s="54"/>
    </row>
    <row r="2" spans="1:6" ht="15" customHeight="1" x14ac:dyDescent="0.25">
      <c r="A2" s="53" t="s">
        <v>63</v>
      </c>
      <c r="B2" s="82" t="s">
        <v>139</v>
      </c>
      <c r="C2" s="83"/>
      <c r="D2" s="83"/>
      <c r="E2" s="83"/>
      <c r="F2" s="83"/>
    </row>
    <row r="3" spans="1:6" ht="15" customHeight="1" x14ac:dyDescent="0.25">
      <c r="A3" s="53"/>
      <c r="B3" s="53"/>
      <c r="C3" s="55"/>
      <c r="D3" s="55"/>
      <c r="E3" s="55"/>
      <c r="F3" s="55"/>
    </row>
    <row r="4" spans="1:6" ht="15" customHeight="1" x14ac:dyDescent="0.25">
      <c r="A4" s="53"/>
      <c r="B4" s="53"/>
      <c r="C4" s="55"/>
      <c r="D4" s="55"/>
      <c r="E4" s="55"/>
      <c r="F4" s="55"/>
    </row>
    <row r="5" spans="1:6" ht="15" customHeight="1" x14ac:dyDescent="0.25">
      <c r="A5" s="53"/>
      <c r="B5" s="53"/>
      <c r="C5" s="55"/>
      <c r="D5" s="55"/>
      <c r="E5" s="55"/>
      <c r="F5" s="55"/>
    </row>
    <row r="6" spans="1:6" x14ac:dyDescent="0.25">
      <c r="A6" s="56"/>
      <c r="B6" s="57"/>
      <c r="C6" s="57"/>
      <c r="D6" s="58"/>
      <c r="E6" s="58"/>
      <c r="F6" s="59"/>
    </row>
    <row r="7" spans="1:6" x14ac:dyDescent="0.25">
      <c r="A7" s="63"/>
      <c r="B7" s="63" t="s">
        <v>1</v>
      </c>
      <c r="C7" s="63"/>
      <c r="D7" s="64"/>
      <c r="E7" s="65"/>
      <c r="F7" s="65" t="s">
        <v>44</v>
      </c>
    </row>
    <row r="8" spans="1:6" ht="15.75" x14ac:dyDescent="0.25">
      <c r="A8" s="71" t="s">
        <v>64</v>
      </c>
      <c r="B8" s="71" t="s">
        <v>67</v>
      </c>
      <c r="C8" s="72"/>
      <c r="D8" s="73"/>
      <c r="E8" s="74"/>
      <c r="F8" s="76"/>
    </row>
    <row r="9" spans="1:6" x14ac:dyDescent="0.25">
      <c r="A9" s="66" t="s">
        <v>24</v>
      </c>
      <c r="B9" s="67" t="s">
        <v>4</v>
      </c>
      <c r="C9" s="68"/>
      <c r="D9" s="69"/>
      <c r="E9" s="70"/>
      <c r="F9" s="77">
        <f>'Troškovnik radova'!F22</f>
        <v>0</v>
      </c>
    </row>
    <row r="10" spans="1:6" x14ac:dyDescent="0.25">
      <c r="A10" s="66" t="s">
        <v>28</v>
      </c>
      <c r="B10" s="67" t="s">
        <v>5</v>
      </c>
      <c r="C10" s="68"/>
      <c r="D10" s="69"/>
      <c r="E10" s="70"/>
      <c r="F10" s="77">
        <f>'Troškovnik radova'!F30</f>
        <v>0</v>
      </c>
    </row>
    <row r="11" spans="1:6" x14ac:dyDescent="0.25">
      <c r="A11" s="66" t="s">
        <v>30</v>
      </c>
      <c r="B11" s="67" t="s">
        <v>6</v>
      </c>
      <c r="C11" s="68"/>
      <c r="D11" s="69"/>
      <c r="E11" s="70"/>
      <c r="F11" s="77">
        <f>'Troškovnik radova'!F36</f>
        <v>0</v>
      </c>
    </row>
    <row r="12" spans="1:6" x14ac:dyDescent="0.25">
      <c r="A12" s="66" t="s">
        <v>31</v>
      </c>
      <c r="B12" s="80" t="s">
        <v>96</v>
      </c>
      <c r="C12" s="68"/>
      <c r="D12" s="69"/>
      <c r="E12" s="70"/>
      <c r="F12" s="77">
        <f>'Troškovnik radova'!F40</f>
        <v>0</v>
      </c>
    </row>
    <row r="13" spans="1:6" x14ac:dyDescent="0.25">
      <c r="A13" s="66" t="s">
        <v>32</v>
      </c>
      <c r="B13" s="67" t="s">
        <v>54</v>
      </c>
      <c r="C13" s="68"/>
      <c r="D13" s="69"/>
      <c r="E13" s="70"/>
      <c r="F13" s="77">
        <f>'Troškovnik radova'!F51</f>
        <v>0</v>
      </c>
    </row>
    <row r="14" spans="1:6" x14ac:dyDescent="0.25">
      <c r="A14" s="66" t="s">
        <v>33</v>
      </c>
      <c r="B14" s="67" t="s">
        <v>7</v>
      </c>
      <c r="C14" s="68"/>
      <c r="D14" s="69"/>
      <c r="E14" s="70"/>
      <c r="F14" s="77">
        <f>'Troškovnik radova'!F56</f>
        <v>0</v>
      </c>
    </row>
    <row r="15" spans="1:6" ht="15.75" thickBot="1" x14ac:dyDescent="0.3">
      <c r="A15" s="48" t="s">
        <v>117</v>
      </c>
      <c r="B15" s="47" t="s">
        <v>57</v>
      </c>
      <c r="C15" s="51"/>
      <c r="D15" s="46"/>
      <c r="E15" s="44"/>
      <c r="F15" s="77">
        <f>'Troškovnik radova'!F59</f>
        <v>0</v>
      </c>
    </row>
    <row r="16" spans="1:6" ht="20.25" thickTop="1" thickBot="1" x14ac:dyDescent="0.35">
      <c r="D16" s="84" t="s">
        <v>8</v>
      </c>
      <c r="E16" s="84"/>
      <c r="F16" s="60">
        <f>SUM(F9:F15)</f>
        <v>0</v>
      </c>
    </row>
    <row r="17" spans="2:6" ht="18.75" x14ac:dyDescent="0.3">
      <c r="D17" s="85" t="s">
        <v>9</v>
      </c>
      <c r="E17" s="85"/>
      <c r="F17" s="61">
        <f>F16*0.25</f>
        <v>0</v>
      </c>
    </row>
    <row r="18" spans="2:6" ht="19.5" thickBot="1" x14ac:dyDescent="0.35">
      <c r="D18" s="86" t="s">
        <v>65</v>
      </c>
      <c r="E18" s="86"/>
      <c r="F18" s="62">
        <f>F16+F17</f>
        <v>0</v>
      </c>
    </row>
    <row r="21" spans="2:6" x14ac:dyDescent="0.25">
      <c r="B21" s="52" t="s">
        <v>140</v>
      </c>
    </row>
    <row r="23" spans="2:6" x14ac:dyDescent="0.25">
      <c r="C23" s="17" t="s">
        <v>48</v>
      </c>
      <c r="D23" s="17"/>
      <c r="E23" s="17"/>
      <c r="F23" s="17"/>
    </row>
    <row r="27" spans="2:6" x14ac:dyDescent="0.25">
      <c r="C27" s="17" t="s">
        <v>49</v>
      </c>
      <c r="D27" s="17"/>
      <c r="E27" s="17"/>
      <c r="F27" s="17"/>
    </row>
  </sheetData>
  <mergeCells count="4">
    <mergeCell ref="B2:F2"/>
    <mergeCell ref="D16:E16"/>
    <mergeCell ref="D17:E17"/>
    <mergeCell ref="D18:E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&amp;L&amp;8TKP  30/13&amp;R&amp;"-,Italic"&amp;8Cesta uz Jabuku od km 0+550 - 0+750 na području grada Drniša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Troškovnik radova</vt:lpstr>
      <vt:lpstr>Rekapitulacija radova</vt:lpstr>
      <vt:lpstr>'Troškovnik radova'!Ispis_naslova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Vježbenik4</cp:lastModifiedBy>
  <cp:lastPrinted>2021-03-07T10:58:50Z</cp:lastPrinted>
  <dcterms:created xsi:type="dcterms:W3CDTF">2016-02-21T16:51:27Z</dcterms:created>
  <dcterms:modified xsi:type="dcterms:W3CDTF">2021-04-12T06:28:55Z</dcterms:modified>
</cp:coreProperties>
</file>