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2772" yWindow="32772" windowWidth="23256" windowHeight="11628" activeTab="1"/>
  </bookViews>
  <sheets>
    <sheet name="REK" sheetId="4" r:id="rId1"/>
    <sheet name="TROŠKOVNIK" sheetId="2" r:id="rId2"/>
  </sheets>
  <calcPr calcId="124519"/>
</workbook>
</file>

<file path=xl/calcChain.xml><?xml version="1.0" encoding="utf-8"?>
<calcChain xmlns="http://schemas.openxmlformats.org/spreadsheetml/2006/main">
  <c r="F167" i="2"/>
  <c r="F169" s="1"/>
  <c r="F159"/>
  <c r="F156"/>
  <c r="F153"/>
  <c r="F150"/>
  <c r="F144"/>
  <c r="F138"/>
  <c r="F135"/>
  <c r="F132"/>
  <c r="F129"/>
  <c r="F119"/>
  <c r="F105"/>
  <c r="F102"/>
  <c r="F99"/>
  <c r="F93"/>
  <c r="F90"/>
  <c r="F87"/>
  <c r="F84"/>
  <c r="F76"/>
  <c r="F73"/>
  <c r="F78" s="1"/>
  <c r="F41" i="4" s="1"/>
  <c r="F116" i="2"/>
  <c r="F113"/>
  <c r="F161" s="1"/>
  <c r="F43" i="4" s="1"/>
  <c r="B44"/>
  <c r="B43"/>
  <c r="B42"/>
  <c r="B41"/>
  <c r="D96" i="2"/>
  <c r="F96" s="1"/>
  <c r="F44" i="4" l="1"/>
  <c r="F107" i="2"/>
  <c r="F42" i="4" s="1"/>
  <c r="F47" l="1"/>
  <c r="F172" i="2"/>
  <c r="F49" i="4" l="1"/>
  <c r="F48"/>
  <c r="F174" i="2"/>
  <c r="F176" s="1"/>
</calcChain>
</file>

<file path=xl/sharedStrings.xml><?xml version="1.0" encoding="utf-8"?>
<sst xmlns="http://schemas.openxmlformats.org/spreadsheetml/2006/main" count="209" uniqueCount="176">
  <si>
    <t>Puštanje sustava u probni pogon u trajanju 1 tjedan, s programiranjem, praćenjem rada, optimizacijom i obukom korisnika.</t>
  </si>
  <si>
    <t>Količina</t>
  </si>
  <si>
    <t>1.</t>
  </si>
  <si>
    <t>2.</t>
  </si>
  <si>
    <t>3.</t>
  </si>
  <si>
    <t>4.</t>
  </si>
  <si>
    <t>Redni broj</t>
  </si>
  <si>
    <t>komplet</t>
  </si>
  <si>
    <t>UKUPNO S PDV:</t>
  </si>
  <si>
    <t>RAZNI RADOVI</t>
  </si>
  <si>
    <t>UKUPNO RAZNI RADOVI</t>
  </si>
  <si>
    <t>UKUPNO:</t>
  </si>
  <si>
    <t>m3</t>
  </si>
  <si>
    <t>INSTALATERSKI I MONTAŽERSKI RADOVI</t>
  </si>
  <si>
    <t>Obujmica PN16 s vijcima iz nehrđajućeg čelika (za PE50 ili 63mm)</t>
  </si>
  <si>
    <t>Priprema gradilišta, pregled i ispitivanje postojećih vodovodnih instalacija.</t>
  </si>
  <si>
    <t>Dobava i razastiranje pješčane posteljice za opskrbni i lateralni cjevovod. Posteljica se polaže u sloju 10 cm ispod cijevi, do 5 cm iznad cijevi. U stavku je uključena količina pijeska za zatrpavanje prostora oko svih rasprskivača za navodnjavanje.</t>
  </si>
  <si>
    <t>Zatrpavanje preostalog dijela rova drenažnim materijalom, sa strojnim zbijanjem do potrebne zbijenosti drenažne podloge igrališta. Obračun po dužnom metru rova. Za zatrpavanje se koristi drenažni materijal iz iskopa.</t>
  </si>
  <si>
    <t>Utovar i odvoz viška materijala iz iskopa na gradsku deponiju.</t>
  </si>
  <si>
    <t xml:space="preserve">U stavku uključiti brtveni i potrošni materijal, te sve radove na ugradnji odgovarajuće dizne rasprskivača,  visinsko podešavanje i podešavanje kuta rada. </t>
  </si>
  <si>
    <t xml:space="preserve">Dobava i razastiranje supstrata za izradu završnog sloja igrališta na trasi iskopa, u sloju debljine 10cm u zbijenom stanju. Sloj se razastire nakon zbijanja rovova na kotu 4 cm iznad kote gotovog terena. U obračunu računati s visinom sloja 14cm u rasutom stanju. Stavka uključuje zbijanje materijala ručnim valjkom. </t>
  </si>
  <si>
    <t>PDV 25%</t>
  </si>
  <si>
    <t>Dobava i ugradnja garniture servisnih priključaka:</t>
  </si>
  <si>
    <t>NAPOMENA: Troškovnik ne uključuje izvedbu elektroinstalacije 230V za napajanje programatora navodnjavanja.</t>
  </si>
  <si>
    <t>NAPOMENA: Troškovnik ne uključuje radove na izvedbi priključka na vodovodnu instalaciju. Na priključku instalacije treba predvidjeti disk filter 2", finoće 125micr, bespovratni ventil, vodomjer i priključak za pražnjenje sustava komprimiranim zrakom.</t>
  </si>
  <si>
    <t>Postavljenje travnog busena (skinutog prije iskopa kanala).</t>
  </si>
  <si>
    <t>m2</t>
  </si>
  <si>
    <t>Obujmica PN10 (za PE50 ili 40mm)</t>
  </si>
  <si>
    <t>kom</t>
  </si>
  <si>
    <t>NAPOMENA: Troškovnik ne uključuje sanaciju travnog busena nakon iskopa i montaže sustava za navodnjavanje, već samo vraćanje predhodono uklonjenog busena.</t>
  </si>
  <si>
    <t>OPĆI UVJETI RADOVA - OBUHVAĆENIH OVIM TROŠKOVNIKOM</t>
  </si>
  <si>
    <t>Izvođač je dužan proučiti izvedbenu dokumentaciju, te prije samog ugovaranja i izvođenja radova upozoriti projektanta na eventualne nejasnoće ili neusklađenosti prije ugovaranja i izvođenja, odnosno iznijeti svoje primjedbe već u fazi davanja ponude.</t>
  </si>
  <si>
    <t>Cijene upisane u ovaj troškovnik sadrže svu odštetu za pojedine radove i dobave u odnosnim stavkama troškovnika i to u potpuno dogotovljenom stanju, tj. sav rad, naknadu za alat, materijal, sve pripremne, sporedne i završne radove.</t>
  </si>
  <si>
    <t>Pod unesenim cijenama podrazumijevaju se također i sva zakonska davanja, kao i pripomoć kod izvedbe obrtničkih radova (zaštita obrtničkih proizvoda: stolarije, bravarije, limarije, restauratorskih elemenata i slično), sva potrebna ispitivanja.</t>
  </si>
  <si>
    <t>Sav materijal koji se upotrebljava mora odgovarati postojećim tehničkim propisima i normama. Ukoliko se upotrebljava materijal za koji ne postoji odgovarajući standard, njegovu kvalitetu treba dokazati atestima.</t>
  </si>
  <si>
    <t>Izvođač radova treba uz ponudu priložiti jedinične cijene za materijale i radnu snagu.</t>
  </si>
  <si>
    <t>Ukoliko opis pojedine stavke dovodi izvođača u nedoumicu o načinu izvedbe ili kalkulacije cijena, treba pravovremeno tražiti objašnjenje od naručitelja i projektanta.</t>
  </si>
  <si>
    <t>Prije izrade ponude izvođač je dužan obići i pregledati građevinu zbog ocjene njezinog građevinskog stanja, radova obuhvaćenih troškovnikom, uvjeta organizacije gradilišta, načina i mogućnosti pristupa građevini, mogućnosti zauzimanja javne površine i sl.</t>
  </si>
  <si>
    <t>Prema tome, ponuđena cijena je konačna cijena za realizaciju pojedine troškovničke stavke i ne može se mijenjati.</t>
  </si>
  <si>
    <t>Naplaćuju se samo stvarno izvedeni radovi i količine prema dokaznici mjera.</t>
  </si>
  <si>
    <t>Izvodač je dužan čistiti gradilište barem tri puta tokom građenja, a na kraju treba izvesti sva fina čišćenja zidova, podova, cesta, staza i dr. što se neće posebno opisivati u stavkama.</t>
  </si>
  <si>
    <t>Prije izvođenja radova izvođač je dužan kvalitetno zaštititi svu opremu koja se nalazi u i oko objekta te opremu koja ostaje na i u objektu. Prije izvođenja radova stvoriti preduvjete da bi se ti radovi mogli izvesti u skladu sa zakonom i mjesnim odredbama. Prije izvođenja konzultirati sve propise i savjete koje nalaže proizvod.</t>
  </si>
  <si>
    <t>Pri izvedbi radova izvoditelj se mora pridržavati općih mjera zaštite propisanih za gradilišta, mjera zaštite od električne energije na gradilištu, korištenja osobnih zaštitnih sredstava i korištenja odgovarajućih alata.</t>
  </si>
  <si>
    <t>Kod izvođenja instalacija radnici trebaju biti opremljeni odgovarajućim alatom, priborom i HTZ opremom. Svi radovi na kabliranju elektroinstalacije automatike se moraju obaviti u beznaponskom stanju.</t>
  </si>
  <si>
    <t>Izvoditelj je dužan brinuti se da se zaštiti sav rad, kao i gotovi i ugrađeni predmeti do primopredaje instalacije, bez ograničavanja odgovornosti drugih izvoditelja na gradilištu za eventualno nastalu štetu.</t>
  </si>
  <si>
    <t>Ukoliko tijekom izvedbe radova dođe do oštećenja instalacije uzrokovanog drugim radovima na gradilištu, izvoditelj je dužan bez odgode sanirati oštećenja. Odgovornost za oštećenje i odgovornu stranu koja snosi troškove sanacije utvrđuje nadzor.</t>
  </si>
  <si>
    <t>Po okončanju radova izvoditelj je dužan ukloniti sav višak materijala, privremene građevine i skladišta, te gradilište ostaviti čisto i uredno. Čišćenje gradilišta od ostataka materijala potrebno je provoditi na kraju svakog radnog dana.</t>
  </si>
  <si>
    <t>Garantni rok za kvalitetu izvršenih radova teče od dana primopredaje. Garantni rok na izvršene radove izvoditelj daje na rok od dvije godine predviđen Zakonom o obveznim odnosima ukoliko nije drugačije utvrđeno prema odredbi ugovora o izvođenju radova. Garantni rokovi za ugrađenu opremu utvrđuju se prema garantnim rokovima proizvođača.</t>
  </si>
  <si>
    <t>ZEMLJANI RADOVI - LATERALNA INSTALACIJA NAVODNJAVANJA</t>
  </si>
  <si>
    <t>Izvoditelj je dužan pri iskopu imati u vidu trase i dubine svih postojećih instalacija vanjske infrastrukture, te u zonama križanja trasa iskop vršiti s pažnjom i uglavnom ručnim alatom. Izvoditelj je dužan pravovremeno od nadzorne službe zatražiti informacije o svim ranije položenim instalacijama.</t>
  </si>
  <si>
    <t>Sva oštećenja na ranijem položenim instalacijama izvoditelj je dužan sanirati kvalitetno, bez odgode i o vlastitom trošku.</t>
  </si>
  <si>
    <t>Zatrpavanje rovova vrši se zemljanim materijalom bez oštrog i krupnog kamenja. Pri polaganju cijevi vrši se provizorno zatrpavanje oko cijevi čistom zemljom bez primjesa kamena. Zatrpavanje se vrši uz strojno i ručno zbijanje. Ukoliko je zemlja za zatrpavanje vlažna, veće grumenje potrebno je usitniti prije zbijanja materijala.</t>
  </si>
  <si>
    <t>VODOVODNA INSTALACIJA - LATERALNA MREŽA NAVODNJAVANJA</t>
  </si>
  <si>
    <t>Svi spojevi na cjevovodima unutar zona, izvode se  poliptopilenskim mehaničkim tlačnim spojnicama za nazivni pritisak 10 bara.</t>
  </si>
  <si>
    <t>Navojni spojevi za sklopove elektromagnetskih ventila izvode se iz kvalitetnih polipropilenskih spojnica, a brtvljenje se vrši teflonskom trakom ili teflonskim koncem.</t>
  </si>
  <si>
    <t>Za svaki sklop elektromagnetskih ventila ugrađuje se razdjelni ventil (kuglasta slavina iz PVC-a ili polipropilena).</t>
  </si>
  <si>
    <t>Prije ugradnje rasprskivača potrebno je izvršiti pažljivo ispiranje lateralne instalacije. Najmanja količina vode za ispiranje mora biti dva puta veća od volumena cjevovoda koji se ispire.</t>
  </si>
  <si>
    <t>Sve razdjelne garniture moraju pri ugradnji biti jasno označene i ucrtane u situaciju izvedenog stanja s oznakom profila.</t>
  </si>
  <si>
    <t>IZVEDBA LATERALNE SIGNALNE KABELSKE KANALIZACIJE</t>
  </si>
  <si>
    <t>Svi spojevi kablova izvode se vodotjesnim spojnicama s izolacijskim gelom.</t>
  </si>
  <si>
    <t>U samim oknima, na mjestima na kojima se vrši spajanje kablova, potrebno je ostaviti minimalno 1m slobodnog kabla.</t>
  </si>
  <si>
    <t>UGRADNJA SKLOPOVA AUTOMATIKE</t>
  </si>
  <si>
    <t>Sklopovi elektromagnetskih ventila ugrađuju se u tipska ventilska okna iz ojačanog propilena.</t>
  </si>
  <si>
    <t>Tipska ventilska okna ugrađuju se nakon spajanja elektroventila na instalaciju. Za okna se, prema potrebi, izvodi stabilizacija podloge blokovima iz betona ili opeke. Okna moraju pri ugradnji biti postavljena s gornjim rubom cca 2 cm ispod razine gotovog terena, kao ne bi stvarali prepreku pri košnji ukoliko dođe do manjeg slijeganja terena.</t>
  </si>
  <si>
    <t>Pri ugradnji okana treba voditi brigu da se rubovi okana ugrađuju s duljom stranicom paralelnom s rubom staze ili objekta uz kojega se izvode.</t>
  </si>
  <si>
    <t>Tipska okna i elektroventili moraju biti ugrađeni na način da se iznad najvišlje točke ostavi prostor od min. 5 cm od poklopca okna, te 10 cm slobodnog prostora ispod najniže točke elektromagnetskog ventila.</t>
  </si>
  <si>
    <t>Po ugradnji elektromagnetskih ventila, u ista okna ugrađuje se komunikacijski dekoder za povezivanje programatora i elektromagnetskih ventila. Svi spojevi izvode se vodotijesnim spojnicama s izolacijskim gelom.</t>
  </si>
  <si>
    <t>Uzemnjenje dekodera izvodi se pocinčanom trakom FeZN 25x4mm, minimalne duljine 10m, koja se polaže u isti rov s vodovodnom instalacijom te se spaja na dekoder u ventilskom oknu. Spoj trake za uzemljenje i dekodera izvodi se vijčanom vezom.</t>
  </si>
  <si>
    <t>Po ugradnji svih komponenti automatike izvoditelj je dužan provesti početno programiranje rada sustava te sve programirane parametre dostaviti investitoru u pismenom formatu.</t>
  </si>
  <si>
    <t>UGRADNJA UREĐAJA ZA NAVODNJAVANJE</t>
  </si>
  <si>
    <t>Ugradnji svih uređaja za navodnjavanje može se pristupiti tek nakon pažljivog ispiranja lateralnog cjevovoda nizvodno od elektromagnetskog ventila.</t>
  </si>
  <si>
    <t xml:space="preserve">Rasprskivači se povezuju na cjevovod preko obujmice i komada spojne cijevi 16mm, s odgovarajućim spojnim elementima. Bušenje cijevi nakon ugradnje obujmice vrši se odgovarajućim alatom, s nožem za ručno izrezivanje otvora ili s krunskim svrdlom. Korištenje standardnih svrdala za bušenje nije dozvoljeno. </t>
  </si>
  <si>
    <t>Ispiranje cjevovoda vrši se nakon izvedbe svih spojnih sklopova na lateralnoj liniji i povezivanja spojnih cijevi, prije ugradnje rasprskivača.</t>
  </si>
  <si>
    <t>Prilikom ugradnje rasprskivača izvoditelj se mora precizno pridržavati projektom predviđenih oznaka dizni na rasprskivačima. Sve eventualne izmjene u broju, i položaju rasprskivača koje je potrebno izvršiti zbog izmjena u planu sadnje biljnog materijala mogu se vršiti samo uz provjeru hidrauličke funkcionalnosti lateralne linije i usklađenosti intenziteta navodnjavanja na lateralnoj liniji.</t>
  </si>
  <si>
    <t>Po okončanju radova na ugradnji rasprskivača, prije primopredaje investitoru Izvoditelj je dužan provesti podešavanje kutova rada i dometa rasprskivača, te podešavanje visine ugradnje rasprskivača, na način da je najviši dio uređaja u razini s kotom gotovog terena.</t>
  </si>
  <si>
    <t>Bana Nehorića 40, 22320 Drniš
OIB: 93792208582
IBAN: HR2824070001100432442</t>
  </si>
  <si>
    <t>mob: +385 99 230 8989
ivan@ultima-inzenjering.hr
www.ultima-inzenjering.hr</t>
  </si>
  <si>
    <t>TROŠKOVNIK</t>
  </si>
  <si>
    <t>INVESTITOR:</t>
  </si>
  <si>
    <t>LOKACIJA:</t>
  </si>
  <si>
    <t>Ivan Čupić, mag. ing. aedif.</t>
  </si>
  <si>
    <t>REKAPITULACIJA</t>
  </si>
  <si>
    <t>UKUPNO BEZ PDV-a:</t>
  </si>
  <si>
    <t>PDV:</t>
  </si>
  <si>
    <t>UKUPNO S PDV-om:</t>
  </si>
  <si>
    <t>Za Ultima inženjering d.o.o.</t>
  </si>
  <si>
    <t>direktor</t>
  </si>
  <si>
    <t>Grad Drniš</t>
  </si>
  <si>
    <t>Trg kralja Tomislava 1</t>
  </si>
  <si>
    <t>22320 Drniš</t>
  </si>
  <si>
    <t>OIB: 38309740312</t>
  </si>
  <si>
    <t>Troškovnik izrađen prema projektu oznake:</t>
  </si>
  <si>
    <t>PRIPREMNI RADOVI</t>
  </si>
  <si>
    <t>PRIPREMNI RADOVI UKUPNO:</t>
  </si>
  <si>
    <t>Skidanje travnog busena u širini 50cm prije na trasi iskopa kanala za cjevovod, busen se skida s podlogom debljine 4cm.</t>
  </si>
  <si>
    <t xml:space="preserve">Strojni iskop rova minibagerom, u koji se polaže više cijevi u isti rov. Iskop se vrši u širini 50 cm na dubinu 80 cm od kote gotovog terena. U cijenu uključiti potrebna proširenja rova na mjestima ugradnje rasprskivača i armatura za ugradnju sklopova elektroventila. Iskop vršiti pažljivo uz odlaganje kvalitetnijih slojeva materijala s jedne, a dubljeg iskopa s druge strane rova. U stavku uključiti odvoz viška materijala iz iskopa na odlagalište na deponij do 5km od gradilišta. </t>
  </si>
  <si>
    <t xml:space="preserve">Obračun po dužnom metru rova.  </t>
  </si>
  <si>
    <t xml:space="preserve">Strojni iskop rova frezom u širini 20cm na dubinu 80 cm od kote gotovog terena na trasama gdje se u rov polaže jedna do dvije cijevi. U stavku uračunati proširenja rova za ugradnju rasprskivača. U stavku uključiti odvoz viška materijala iz iskopa na odlagalište unutar gradilišta. </t>
  </si>
  <si>
    <t>Obračun po dužnom metru rova.</t>
  </si>
  <si>
    <t>ZEMLJANI RADOVI</t>
  </si>
  <si>
    <t>ZEMLJANI RADOVI UKUPNO:</t>
  </si>
  <si>
    <t xml:space="preserve">Dobava, doprema i polaganje cijevi iz polietilena PE100, 63x3,8mm, SDR17, 10 bara za izvedbu opskrbnih i lateralnih vodova. Stavka uključuje dobavu i ugradnju kvalitetnih spojnica iz polipropilena PN16 za izvedbu kompletnog cjevovoda s ograncima i spojevima na razdjelne i elektromagnetske ventile. </t>
  </si>
  <si>
    <t xml:space="preserve">Obračun po dužnom metru cjevovoda. </t>
  </si>
  <si>
    <t xml:space="preserve">Dobava, doprema i polaganje cijevi iz polietilena PE100, 50x3,0mm, SDR17, 10 bara za izvedbu lateralnih vodova. Stavka uključuje dobavu i ugradnju kvalitetnih spojnica iz polipropilena PN16 za izvedbu kompletnog cjevovoda s ograncima i spojevima na razdjelne i elektromagnetske ventile. </t>
  </si>
  <si>
    <t xml:space="preserve">Dobava, doprema i polaganje cijevi iz polietilena PE100, 40x2,4mm, SDR17, 10 bara za izvedbu lateralnih vodova. Stavka uključuje dobavu i ugradnju kvalitetnih spojnica iz polipropilena PN16 za izvedbu kompletnog cjevovoda s ograncima i spojevima na razdjelne i elektromagnetske ventile. </t>
  </si>
  <si>
    <t>Obračun po kompletu.</t>
  </si>
  <si>
    <t>Obračun po komadu.</t>
  </si>
  <si>
    <t>INSTALATERSKI I MONTAŽERSKI RADOVI UKUPNO:</t>
  </si>
  <si>
    <t xml:space="preserve">SUSTAV NAVODNJAVANJA </t>
  </si>
  <si>
    <t>NOGOMETNOG IGRALIŠTA NK DOŠK-A</t>
  </si>
  <si>
    <t>k.č. 15/20, k.o. Drniš, Drniš</t>
  </si>
  <si>
    <t>P-6/20</t>
  </si>
  <si>
    <t>Drniš, ožujak 2020.</t>
  </si>
  <si>
    <t>PROJEKTANT:</t>
  </si>
  <si>
    <t>Nikola Bagić, mag. ing. aedif.</t>
  </si>
  <si>
    <t>Jedinica mjere</t>
  </si>
  <si>
    <t>m1</t>
  </si>
  <si>
    <t>Opis</t>
  </si>
  <si>
    <t>Jedinična cijena</t>
  </si>
  <si>
    <t>Ukupno</t>
  </si>
  <si>
    <t>1 kom obujmica 63x1"Ž</t>
  </si>
  <si>
    <t>1 kom PE cijev DN32, l=2m</t>
  </si>
  <si>
    <t>1 kom kuglasti ventil DN25 s priključkom na 
PEHD 32mm</t>
  </si>
  <si>
    <t>1 kom  koljeno 32</t>
  </si>
  <si>
    <t>1 kom adapter 32x1"M</t>
  </si>
  <si>
    <t>1 kom brtveni i potrošni materijal</t>
  </si>
  <si>
    <t>Odvoz viška materijala iz iskopa predviđen je na deponiju do 5 km od gradilišta.</t>
  </si>
  <si>
    <t>Utovar i odvoz viška materijala sa gradilišta na gradski deponij obračunava se po metru kubičnom materijala iz iskopa s koeficijentom rastresitosti 1,3.</t>
  </si>
  <si>
    <t>Obračun po dužnom metru kabla.</t>
  </si>
  <si>
    <t>Obračun po kubičnom metru.</t>
  </si>
  <si>
    <t>Obračun po kvadratnom metru.</t>
  </si>
  <si>
    <t xml:space="preserve">NOGOMETNI TEREN - DRNIŠ - Sustav za navodnjavanje </t>
  </si>
  <si>
    <t>Položajno iskolčenje rasprskivača razmjeravanjem projektirane međusobne udaljenosti rasprskivača na terenu, uz označavanje položaja kolcem, zastavicom, šipkom iz armaturnog željeza ili sl.</t>
  </si>
  <si>
    <t>Dobava, doprema i polaganje električnog kabla za podzemnu ugradnju 5x1mm2, za napajanje elektroventila. Kabel se polaže u isti rov s vodovodnom instalacijom. U količinu je uračunato 15% izduljenja za kompenzaciju termičkog stezanja, neravnost trase i slobodne odsječke kabla uz ventilska okna.</t>
  </si>
  <si>
    <t>Dobava i ugradnja bežičnog oborinskog senzora. U stavku uključiti potreban ovjesni pribor, za ugradnju senzora na mjesto izloženo oborini, zaštićeno od vandalizma, prema uputi nadzorne službe.</t>
  </si>
  <si>
    <t>Dobava i ugradnja digitalnog programatora, s 2x modul od 6 stanica za proširenje kapaciteta za upravljanje s 16 hidrauličkih elektromagnetskih ventila. Stavka uključuje sve radove, ovjesni i potrošni materijal za ugradnju programatora. U stavku uključiti dobavu i ugrdnju WI-FI modula za povezivanje programatora na internet, odnosno za daljinsko upravljenje uz pomoć apalikacije za pametne telefone.</t>
  </si>
  <si>
    <t>Dobava i ugradnja dinamičkog pop-up rasprskivača s priključkom 3/4", za maksimalni domet 12m. Rasprskivač se pri ugradnji ugrađuje na visinu cca 2 cm ispod kote gotovog terena. Stavka uključuje izvedbu spoja na cjevovod, prema detalju ugradnje u prilogu. Stavka uključuje dobavu i ugradnju slijedećih elemenata:</t>
  </si>
  <si>
    <t>Dvije spiralne spojnice i 1m sopojne fleksibilne cijevi</t>
  </si>
  <si>
    <t>Dobava i ugradnja dinamičkog pop-up rasprskivača s priključkom 1", za maksimalni domet 25m. Rasprskivač se pri ugradnji ugrađuje na visinu cca 2 cm ispod kote gotovog terena. Stavka uključuje izvedbu spoja na cjevovod, prema detalju ugradnje u prilogu. Stavka uključuje dobavu i ugradnju slijedećih elemenata:</t>
  </si>
  <si>
    <t>Tipski zglobni priključak s brtvama i dva koljena R1"M za spajanje rasprskivača na cjevovod</t>
  </si>
  <si>
    <t xml:space="preserve">Dobava i ugradnja hidrauličkog elektromagnetskog ventila R1"1/2 s regulatorom  protoka i špulom napona 24V. Stavka uključuje dobavu i ugradnju odgovarajućeg navojnog komada (T-komad ili koljeno 1"1/2") i niple za izradu ventilskog sklopa, kao prema projektnom rješenju u prilogu, sa svim potrebnim brtvenim i potrošnim materijalom, te dvije vodotijesne spojnice s izolacijskim gelom za spajanje na kabelsku kanalizaciju automatike. </t>
  </si>
  <si>
    <t>Obračun po kubičnom metru materijala.</t>
  </si>
  <si>
    <t>Iskop rovova za lateralnu mrežu sustava navodnjavanja i kabelske instalacije automatike vrši se u materijalu II-III kategorije.</t>
  </si>
  <si>
    <t>Dobava i ugradnja podesivog regulatora pritiska za ugradnju na elektromagnetske ventile. Regulator se ugrađuje ispod špule elektromagnetskog ventila.  Regulatori se ugrađuju na ventile koji kontroliraju rad rasprskivača.</t>
  </si>
  <si>
    <t>Vodovodna instalacija navodnjavanja se izvodi iz polietilenskih cijevi za tlačne vodovode,  PE100, PN10 bara, SDR 17.</t>
  </si>
  <si>
    <t>Ugradnja cijevi kap po kap za naduemnu ugradnju predviđena je polaganjem u plitki rov koji se kopa istovremeno s polaganjem cijevi. Na svakih 1,5 metar trase cijev se učvršćuje U-profilom od žice iz nehrđajučeg čelika ili tipskim PVC elementom, za sprječavanje vertikalnog izdizanja uslijed pritiska u cijevi.</t>
  </si>
  <si>
    <t>OPĆI UVJETI POJEDINIH VRSTA RADOVA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</si>
  <si>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</si>
  <si>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</si>
  <si>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</si>
  <si>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</si>
  <si>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</si>
  <si>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</si>
  <si>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</si>
  <si>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</si>
  <si>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</si>
  <si>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</si>
  <si>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</si>
  <si>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</si>
  <si>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</si>
  <si>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</si>
  <si>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</si>
  <si>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</si>
  <si>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</si>
  <si>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</si>
  <si>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</si>
  <si>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</si>
  <si>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</si>
  <si>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</si>
  <si>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4.1.</t>
  </si>
  <si>
    <t xml:space="preserve">Davanjem ponude izvođač se obvezuje da će pravovremeno nabaviti sav materijal opisan u pojedinim stavkama troškovnika. </t>
  </si>
  <si>
    <t xml:space="preserve">Po ishođenju potvrde o otklanjanju nedostataka izvoditelj je dužan pratiti rad sustava u periodu probnog rada u trajanju od 7 dana. </t>
  </si>
  <si>
    <t>Električni kabel,ukoliko je projektom zahtjevano povezivanje dijelova automatike sustava, polaže se, u isti rov s vodovodnom instalacijom. Kabel se polaže s izduljenjem cca. 15% za kompenzaciju termičkog skraćenja, bez posebne zaštite.</t>
  </si>
  <si>
    <t>Dno okna i bočne stranice kroz koje prolaze cijevi treba zaštititi od prodora zemlje oblogom iz geotekstila.</t>
  </si>
  <si>
    <t>1 kom tipsko okno iz ojačanog propilena za smještaj navedene opreme</t>
  </si>
  <si>
    <t>Dobava i ugradnja kvalitetnog tipskog okna iz ojačanog polipropilena, s poklopcem i ključem, za smještaj elektromagnetskih ventila.</t>
  </si>
</sst>
</file>

<file path=xl/styles.xml><?xml version="1.0" encoding="utf-8"?>
<styleSheet xmlns="http://schemas.openxmlformats.org/spreadsheetml/2006/main">
  <numFmts count="2">
    <numFmt numFmtId="170" formatCode="General\."/>
    <numFmt numFmtId="174" formatCode="#,##0.00\ &quot;kn&quot;"/>
  </numFmts>
  <fonts count="27">
    <font>
      <sz val="10"/>
      <name val="Arial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4" fillId="0" borderId="0"/>
  </cellStyleXfs>
  <cellXfs count="155">
    <xf numFmtId="0" fontId="0" fillId="0" borderId="0" xfId="0"/>
    <xf numFmtId="4" fontId="7" fillId="0" borderId="0" xfId="0" applyNumberFormat="1" applyFont="1"/>
    <xf numFmtId="4" fontId="7" fillId="0" borderId="1" xfId="0" applyNumberFormat="1" applyFont="1" applyBorder="1"/>
    <xf numFmtId="4" fontId="7" fillId="0" borderId="0" xfId="0" applyNumberFormat="1" applyFont="1" applyBorder="1" applyAlignment="1">
      <alignment horizontal="center" wrapText="1"/>
    </xf>
    <xf numFmtId="4" fontId="10" fillId="0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/>
    <xf numFmtId="0" fontId="8" fillId="0" borderId="0" xfId="0" applyFont="1"/>
    <xf numFmtId="4" fontId="8" fillId="0" borderId="0" xfId="0" applyNumberFormat="1" applyFont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11" fillId="0" borderId="0" xfId="0" applyFont="1"/>
    <xf numFmtId="0" fontId="4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0" xfId="0" applyFont="1" applyFill="1" applyBorder="1" applyAlignment="1">
      <alignment horizontal="center" vertical="top"/>
    </xf>
    <xf numFmtId="4" fontId="12" fillId="0" borderId="0" xfId="0" applyNumberFormat="1" applyFont="1" applyFill="1" applyBorder="1" applyAlignment="1">
      <alignment vertical="top"/>
    </xf>
    <xf numFmtId="4" fontId="4" fillId="0" borderId="0" xfId="0" applyNumberFormat="1" applyFont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9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4" fillId="0" borderId="3" xfId="0" applyNumberFormat="1" applyFont="1" applyBorder="1" applyAlignment="1">
      <alignment horizontal="right" vertical="top"/>
    </xf>
    <xf numFmtId="0" fontId="4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" fontId="4" fillId="0" borderId="5" xfId="0" applyNumberFormat="1" applyFont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6" fillId="0" borderId="0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right" vertical="top"/>
    </xf>
    <xf numFmtId="0" fontId="17" fillId="0" borderId="0" xfId="3" applyFont="1"/>
    <xf numFmtId="0" fontId="14" fillId="0" borderId="0" xfId="3"/>
    <xf numFmtId="0" fontId="14" fillId="0" borderId="0" xfId="3" applyBorder="1"/>
    <xf numFmtId="4" fontId="14" fillId="0" borderId="0" xfId="3" applyNumberFormat="1"/>
    <xf numFmtId="0" fontId="20" fillId="0" borderId="0" xfId="3" applyFont="1" applyFill="1" applyAlignment="1">
      <alignment horizontal="center"/>
    </xf>
    <xf numFmtId="0" fontId="14" fillId="0" borderId="0" xfId="3" applyFont="1" applyFill="1"/>
    <xf numFmtId="0" fontId="14" fillId="0" borderId="0" xfId="3" applyFont="1" applyFill="1" applyAlignment="1">
      <alignment horizontal="center"/>
    </xf>
    <xf numFmtId="0" fontId="14" fillId="0" borderId="0" xfId="3" applyFont="1" applyFill="1" applyBorder="1"/>
    <xf numFmtId="0" fontId="14" fillId="0" borderId="0" xfId="3" applyFont="1"/>
    <xf numFmtId="4" fontId="14" fillId="0" borderId="0" xfId="3" applyNumberFormat="1" applyFont="1"/>
    <xf numFmtId="0" fontId="14" fillId="0" borderId="0" xfId="3" applyFont="1" applyAlignment="1">
      <alignment horizontal="center"/>
    </xf>
    <xf numFmtId="0" fontId="14" fillId="0" borderId="0" xfId="3" applyAlignment="1">
      <alignment horizontal="center"/>
    </xf>
    <xf numFmtId="0" fontId="19" fillId="0" borderId="0" xfId="0" applyFont="1"/>
    <xf numFmtId="0" fontId="18" fillId="0" borderId="0" xfId="0" applyFont="1"/>
    <xf numFmtId="0" fontId="14" fillId="0" borderId="0" xfId="0" applyFont="1"/>
    <xf numFmtId="0" fontId="23" fillId="0" borderId="0" xfId="0" applyFont="1"/>
    <xf numFmtId="0" fontId="18" fillId="0" borderId="2" xfId="0" applyFont="1" applyBorder="1"/>
    <xf numFmtId="0" fontId="0" fillId="0" borderId="2" xfId="0" applyBorder="1"/>
    <xf numFmtId="174" fontId="18" fillId="0" borderId="0" xfId="0" applyNumberFormat="1" applyFont="1"/>
    <xf numFmtId="17" fontId="14" fillId="0" borderId="0" xfId="0" applyNumberFormat="1" applyFont="1"/>
    <xf numFmtId="0" fontId="3" fillId="0" borderId="0" xfId="3" applyFont="1" applyFill="1" applyAlignment="1">
      <alignment horizontal="left"/>
    </xf>
    <xf numFmtId="0" fontId="21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4" fontId="1" fillId="0" borderId="0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right" vertical="top"/>
    </xf>
    <xf numFmtId="0" fontId="2" fillId="0" borderId="8" xfId="0" applyFont="1" applyBorder="1" applyAlignment="1">
      <alignment horizontal="left" vertical="top"/>
    </xf>
    <xf numFmtId="0" fontId="8" fillId="0" borderId="8" xfId="0" applyFont="1" applyFill="1" applyBorder="1" applyAlignment="1">
      <alignment horizontal="center" vertical="top"/>
    </xf>
    <xf numFmtId="3" fontId="3" fillId="0" borderId="8" xfId="0" applyNumberFormat="1" applyFont="1" applyFill="1" applyBorder="1" applyAlignment="1">
      <alignment horizontal="right" vertical="top"/>
    </xf>
    <xf numFmtId="4" fontId="10" fillId="0" borderId="8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3" fontId="3" fillId="2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4" fontId="14" fillId="0" borderId="0" xfId="0" applyNumberFormat="1" applyFont="1" applyBorder="1" applyAlignment="1">
      <alignment horizontal="right" vertical="top"/>
    </xf>
    <xf numFmtId="3" fontId="14" fillId="0" borderId="0" xfId="0" applyNumberFormat="1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center" vertical="top"/>
    </xf>
    <xf numFmtId="4" fontId="10" fillId="2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2" fillId="0" borderId="8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right" vertical="top"/>
    </xf>
    <xf numFmtId="4" fontId="10" fillId="0" borderId="8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4" fontId="15" fillId="0" borderId="0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/>
    </xf>
    <xf numFmtId="4" fontId="10" fillId="2" borderId="2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right" vertical="top"/>
    </xf>
    <xf numFmtId="4" fontId="14" fillId="0" borderId="0" xfId="0" applyNumberFormat="1" applyFont="1" applyFill="1" applyAlignment="1">
      <alignment vertical="top"/>
    </xf>
    <xf numFmtId="0" fontId="14" fillId="0" borderId="0" xfId="0" applyFont="1" applyFill="1"/>
    <xf numFmtId="170" fontId="14" fillId="0" borderId="0" xfId="0" applyNumberFormat="1" applyFont="1" applyBorder="1" applyAlignment="1">
      <alignment horizontal="center" vertical="top"/>
    </xf>
    <xf numFmtId="3" fontId="15" fillId="0" borderId="0" xfId="0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 applyBorder="1" applyAlignment="1">
      <alignment horizontal="right" vertical="top"/>
    </xf>
    <xf numFmtId="3" fontId="2" fillId="0" borderId="3" xfId="0" applyNumberFormat="1" applyFont="1" applyFill="1" applyBorder="1" applyAlignment="1">
      <alignment horizontal="right" vertical="top"/>
    </xf>
    <xf numFmtId="4" fontId="13" fillId="0" borderId="3" xfId="0" applyNumberFormat="1" applyFont="1" applyFill="1" applyBorder="1" applyAlignment="1">
      <alignment horizontal="right" vertical="top"/>
    </xf>
    <xf numFmtId="3" fontId="2" fillId="0" borderId="4" xfId="0" applyNumberFormat="1" applyFont="1" applyFill="1" applyBorder="1" applyAlignment="1">
      <alignment horizontal="right" vertical="top"/>
    </xf>
    <xf numFmtId="4" fontId="13" fillId="0" borderId="4" xfId="0" applyNumberFormat="1" applyFont="1" applyFill="1" applyBorder="1" applyAlignment="1">
      <alignment horizontal="right" vertical="top"/>
    </xf>
    <xf numFmtId="3" fontId="2" fillId="0" borderId="5" xfId="0" applyNumberFormat="1" applyFont="1" applyFill="1" applyBorder="1" applyAlignment="1">
      <alignment horizontal="right" vertical="top"/>
    </xf>
    <xf numFmtId="4" fontId="13" fillId="0" borderId="5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left" vertical="top"/>
    </xf>
    <xf numFmtId="0" fontId="24" fillId="0" borderId="0" xfId="0" applyFont="1"/>
    <xf numFmtId="2" fontId="14" fillId="0" borderId="0" xfId="0" applyNumberFormat="1" applyFont="1" applyFill="1" applyBorder="1" applyAlignment="1">
      <alignment horizontal="right" vertical="top"/>
    </xf>
    <xf numFmtId="0" fontId="14" fillId="0" borderId="0" xfId="0" applyNumberFormat="1" applyFont="1" applyFill="1" applyBorder="1" applyAlignment="1">
      <alignment horizontal="center" vertical="top"/>
    </xf>
    <xf numFmtId="2" fontId="14" fillId="0" borderId="0" xfId="0" applyNumberFormat="1" applyFont="1"/>
    <xf numFmtId="0" fontId="3" fillId="0" borderId="0" xfId="3" applyFont="1"/>
    <xf numFmtId="16" fontId="14" fillId="0" borderId="0" xfId="0" applyNumberFormat="1" applyFont="1" applyAlignment="1">
      <alignment horizontal="right" vertical="top"/>
    </xf>
    <xf numFmtId="0" fontId="25" fillId="0" borderId="0" xfId="0" applyFont="1" applyAlignment="1">
      <alignment vertical="center" wrapText="1"/>
    </xf>
    <xf numFmtId="174" fontId="14" fillId="0" borderId="0" xfId="0" applyNumberFormat="1" applyFont="1" applyBorder="1" applyAlignment="1">
      <alignment horizontal="right" vertical="top"/>
    </xf>
    <xf numFmtId="174" fontId="14" fillId="0" borderId="0" xfId="0" applyNumberFormat="1" applyFont="1"/>
    <xf numFmtId="174" fontId="22" fillId="0" borderId="0" xfId="0" applyNumberFormat="1" applyFont="1" applyFill="1" applyBorder="1" applyAlignment="1">
      <alignment vertical="top"/>
    </xf>
    <xf numFmtId="174" fontId="14" fillId="0" borderId="0" xfId="0" applyNumberFormat="1" applyFont="1" applyFill="1" applyAlignment="1">
      <alignment vertical="top"/>
    </xf>
    <xf numFmtId="174" fontId="14" fillId="0" borderId="8" xfId="0" applyNumberFormat="1" applyFont="1" applyFill="1" applyBorder="1" applyAlignment="1">
      <alignment vertical="top"/>
    </xf>
    <xf numFmtId="174" fontId="14" fillId="0" borderId="5" xfId="0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 wrapText="1"/>
    </xf>
    <xf numFmtId="0" fontId="16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left" wrapText="1"/>
    </xf>
    <xf numFmtId="0" fontId="2" fillId="0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16" fillId="0" borderId="0" xfId="0" applyFont="1" applyAlignment="1">
      <alignment horizontal="justify" vertical="top"/>
    </xf>
    <xf numFmtId="0" fontId="14" fillId="0" borderId="0" xfId="3" applyFont="1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14" fillId="0" borderId="0" xfId="3" applyFont="1" applyAlignment="1">
      <alignment vertical="top" wrapText="1"/>
    </xf>
  </cellXfs>
  <cellStyles count="4">
    <cellStyle name="Normal" xfId="0" builtinId="0"/>
    <cellStyle name="Normal 10 10" xfId="1"/>
    <cellStyle name="Normal 2" xfId="2"/>
    <cellStyle name="Normal 7 10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1639615</xdr:colOff>
      <xdr:row>3</xdr:row>
      <xdr:rowOff>38756</xdr:rowOff>
    </xdr:from>
    <xdr:to>
      <xdr:col>6</xdr:col>
      <xdr:colOff>15</xdr:colOff>
      <xdr:row>5</xdr:row>
      <xdr:rowOff>93370</xdr:rowOff>
    </xdr:to>
    <xdr:sp macro="" textlink="">
      <xdr:nvSpPr>
        <xdr:cNvPr id="2" name="TekstniOkvir 1"/>
        <xdr:cNvSpPr txBox="1"/>
      </xdr:nvSpPr>
      <xdr:spPr>
        <a:xfrm>
          <a:off x="1601515" y="524531"/>
          <a:ext cx="3294335" cy="370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600" b="1">
              <a:latin typeface="Arial" panose="020B0604020202020204" pitchFamily="34" charset="0"/>
              <a:cs typeface="Arial" panose="020B0604020202020204" pitchFamily="34" charset="0"/>
            </a:rPr>
            <a:t>ULTIMA INŽENJERING d.o.o.</a:t>
          </a:r>
        </a:p>
      </xdr:txBody>
    </xdr:sp>
    <xdr:clientData/>
  </xdr:twoCellAnchor>
  <xdr:twoCellAnchor editAs="oneCell">
    <xdr:from>
      <xdr:col>2</xdr:col>
      <xdr:colOff>182880</xdr:colOff>
      <xdr:row>52</xdr:row>
      <xdr:rowOff>22860</xdr:rowOff>
    </xdr:from>
    <xdr:to>
      <xdr:col>6</xdr:col>
      <xdr:colOff>76200</xdr:colOff>
      <xdr:row>60</xdr:row>
      <xdr:rowOff>91440</xdr:rowOff>
    </xdr:to>
    <xdr:pic>
      <xdr:nvPicPr>
        <xdr:cNvPr id="2212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84120" y="8770620"/>
          <a:ext cx="2552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259080</xdr:colOff>
      <xdr:row>32</xdr:row>
      <xdr:rowOff>91440</xdr:rowOff>
    </xdr:from>
    <xdr:to>
      <xdr:col>5</xdr:col>
      <xdr:colOff>807720</xdr:colOff>
      <xdr:row>38</xdr:row>
      <xdr:rowOff>7620</xdr:rowOff>
    </xdr:to>
    <xdr:pic>
      <xdr:nvPicPr>
        <xdr:cNvPr id="2213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69920" y="5486400"/>
          <a:ext cx="1767840" cy="92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opLeftCell="A10" workbookViewId="0">
      <selection activeCell="O24" sqref="N24:O24"/>
    </sheetView>
  </sheetViews>
  <sheetFormatPr defaultRowHeight="13.2"/>
  <cols>
    <col min="1" max="1" width="24.6640625" customWidth="1"/>
    <col min="6" max="6" width="12.109375" bestFit="1" customWidth="1"/>
  </cols>
  <sheetData>
    <row r="1" spans="1:6">
      <c r="A1" s="139"/>
      <c r="B1" s="139"/>
      <c r="C1" s="139"/>
      <c r="D1" s="139"/>
      <c r="E1" s="139"/>
    </row>
    <row r="2" spans="1:6">
      <c r="A2" s="139"/>
      <c r="B2" s="139"/>
      <c r="C2" s="139"/>
      <c r="D2" s="139"/>
      <c r="E2" s="139"/>
    </row>
    <row r="3" spans="1:6">
      <c r="A3" s="139"/>
      <c r="B3" s="139"/>
      <c r="C3" s="139"/>
      <c r="D3" s="139"/>
      <c r="E3" s="139"/>
    </row>
    <row r="7" spans="1:6">
      <c r="B7" s="146" t="s">
        <v>75</v>
      </c>
      <c r="C7" s="146"/>
      <c r="D7" s="146"/>
      <c r="E7" s="146" t="s">
        <v>76</v>
      </c>
      <c r="F7" s="146"/>
    </row>
    <row r="8" spans="1:6">
      <c r="B8" s="146"/>
      <c r="C8" s="146"/>
      <c r="D8" s="146"/>
      <c r="E8" s="146"/>
      <c r="F8" s="146"/>
    </row>
    <row r="9" spans="1:6">
      <c r="B9" s="146"/>
      <c r="C9" s="146"/>
      <c r="D9" s="146"/>
      <c r="E9" s="146"/>
      <c r="F9" s="146"/>
    </row>
    <row r="10" spans="1:6">
      <c r="B10" s="70"/>
      <c r="C10" s="70"/>
      <c r="D10" s="70"/>
    </row>
    <row r="13" spans="1:6" ht="15.6">
      <c r="B13" s="79" t="s">
        <v>77</v>
      </c>
    </row>
    <row r="14" spans="1:6">
      <c r="B14" s="72" t="s">
        <v>108</v>
      </c>
      <c r="C14" s="72"/>
      <c r="D14" s="72"/>
      <c r="E14" s="72"/>
      <c r="F14" s="72"/>
    </row>
    <row r="15" spans="1:6">
      <c r="B15" s="72" t="s">
        <v>109</v>
      </c>
    </row>
    <row r="16" spans="1:6">
      <c r="B16" s="72"/>
    </row>
    <row r="18" spans="2:3">
      <c r="B18" s="71" t="s">
        <v>78</v>
      </c>
    </row>
    <row r="19" spans="2:3">
      <c r="B19" s="72" t="s">
        <v>87</v>
      </c>
      <c r="C19" s="72"/>
    </row>
    <row r="20" spans="2:3">
      <c r="B20" s="72" t="s">
        <v>88</v>
      </c>
      <c r="C20" s="72"/>
    </row>
    <row r="21" spans="2:3">
      <c r="B21" s="72" t="s">
        <v>89</v>
      </c>
    </row>
    <row r="22" spans="2:3">
      <c r="B22" s="72" t="s">
        <v>90</v>
      </c>
    </row>
    <row r="23" spans="2:3">
      <c r="B23" s="72"/>
    </row>
    <row r="25" spans="2:3">
      <c r="B25" s="71" t="s">
        <v>79</v>
      </c>
    </row>
    <row r="26" spans="2:3">
      <c r="B26" s="72" t="s">
        <v>110</v>
      </c>
      <c r="C26" s="72"/>
    </row>
    <row r="27" spans="2:3">
      <c r="B27" s="72"/>
    </row>
    <row r="29" spans="2:3">
      <c r="B29" s="72" t="s">
        <v>91</v>
      </c>
    </row>
    <row r="30" spans="2:3">
      <c r="B30" s="72" t="s">
        <v>111</v>
      </c>
    </row>
    <row r="32" spans="2:3">
      <c r="B32" s="72"/>
    </row>
    <row r="33" spans="2:7">
      <c r="B33" s="133" t="s">
        <v>113</v>
      </c>
      <c r="C33" s="73"/>
      <c r="D33" s="73"/>
      <c r="E33" s="73"/>
      <c r="F33" s="73"/>
      <c r="G33" s="73"/>
    </row>
    <row r="34" spans="2:7">
      <c r="B34" s="72" t="s">
        <v>114</v>
      </c>
    </row>
    <row r="35" spans="2:7">
      <c r="B35" s="72"/>
    </row>
    <row r="36" spans="2:7">
      <c r="B36" s="72"/>
    </row>
    <row r="39" spans="2:7">
      <c r="B39" s="74" t="s">
        <v>81</v>
      </c>
      <c r="C39" s="75"/>
      <c r="D39" s="75"/>
      <c r="E39" s="75"/>
      <c r="F39" s="75"/>
    </row>
    <row r="41" spans="2:7">
      <c r="B41" s="71" t="str">
        <f>TROŠKOVNIK!B70</f>
        <v>PRIPREMNI RADOVI</v>
      </c>
      <c r="F41" s="76">
        <f>TROŠKOVNIK!F78</f>
        <v>0</v>
      </c>
    </row>
    <row r="42" spans="2:7">
      <c r="B42" s="71" t="str">
        <f>TROŠKOVNIK!B81</f>
        <v>ZEMLJANI RADOVI</v>
      </c>
      <c r="F42" s="76">
        <f>TROŠKOVNIK!F107</f>
        <v>0</v>
      </c>
    </row>
    <row r="43" spans="2:7">
      <c r="B43" s="71" t="str">
        <f>TROŠKOVNIK!B110</f>
        <v>INSTALATERSKI I MONTAŽERSKI RADOVI</v>
      </c>
      <c r="F43" s="76">
        <f>TROŠKOVNIK!F161</f>
        <v>0</v>
      </c>
    </row>
    <row r="44" spans="2:7">
      <c r="B44" s="71" t="str">
        <f>TROŠKOVNIK!B164</f>
        <v>RAZNI RADOVI</v>
      </c>
      <c r="F44" s="76">
        <f>TROŠKOVNIK!F169</f>
        <v>0</v>
      </c>
    </row>
    <row r="45" spans="2:7">
      <c r="B45" s="75"/>
      <c r="C45" s="75"/>
      <c r="D45" s="75"/>
      <c r="E45" s="75"/>
      <c r="F45" s="75"/>
    </row>
    <row r="47" spans="2:7">
      <c r="B47" s="71" t="s">
        <v>82</v>
      </c>
      <c r="F47" s="76">
        <f>SUM(F41:F44)</f>
        <v>0</v>
      </c>
    </row>
    <row r="48" spans="2:7">
      <c r="B48" s="71" t="s">
        <v>83</v>
      </c>
      <c r="F48" s="76">
        <f>0.25*F47</f>
        <v>0</v>
      </c>
    </row>
    <row r="49" spans="2:6">
      <c r="B49" s="71" t="s">
        <v>84</v>
      </c>
      <c r="F49" s="76">
        <f>F47+F48</f>
        <v>0</v>
      </c>
    </row>
    <row r="50" spans="2:6">
      <c r="B50" s="71"/>
      <c r="F50" s="76"/>
    </row>
    <row r="51" spans="2:6">
      <c r="B51" s="71"/>
      <c r="F51" s="76"/>
    </row>
    <row r="54" spans="2:6">
      <c r="B54" s="72" t="s">
        <v>85</v>
      </c>
    </row>
    <row r="55" spans="2:6">
      <c r="B55" s="72" t="s">
        <v>80</v>
      </c>
    </row>
    <row r="56" spans="2:6">
      <c r="B56" s="72" t="s">
        <v>86</v>
      </c>
    </row>
    <row r="61" spans="2:6">
      <c r="B61" s="77" t="s">
        <v>112</v>
      </c>
    </row>
  </sheetData>
  <mergeCells count="2">
    <mergeCell ref="B7:D9"/>
    <mergeCell ref="E7:F9"/>
  </mergeCells>
  <pageMargins left="0.98425196850393704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0"/>
  <sheetViews>
    <sheetView tabSelected="1" topLeftCell="A16" zoomScaleSheetLayoutView="160" workbookViewId="0">
      <selection activeCell="A3" sqref="A3:IV3"/>
    </sheetView>
  </sheetViews>
  <sheetFormatPr defaultColWidth="9.33203125" defaultRowHeight="13.2"/>
  <cols>
    <col min="1" max="1" width="7.109375" style="58" customWidth="1"/>
    <col min="2" max="2" width="33.88671875" style="59" customWidth="1"/>
    <col min="3" max="3" width="8.5546875" style="59" customWidth="1"/>
    <col min="4" max="4" width="13" style="59" customWidth="1"/>
    <col min="5" max="5" width="10.6640625" style="69" customWidth="1"/>
    <col min="6" max="6" width="12.6640625" style="69" customWidth="1"/>
    <col min="7" max="7" width="13.44140625" style="60" customWidth="1"/>
    <col min="8" max="8" width="0" style="59" hidden="1" customWidth="1"/>
    <col min="9" max="9" width="1.5546875" style="59" customWidth="1"/>
    <col min="10" max="12" width="9.33203125" style="61" bestFit="1" customWidth="1"/>
    <col min="13" max="16384" width="9.33203125" style="59"/>
  </cols>
  <sheetData>
    <row r="1" spans="1:12" s="66" customFormat="1">
      <c r="A1" s="78" t="s">
        <v>30</v>
      </c>
      <c r="B1" s="62"/>
      <c r="D1" s="63"/>
      <c r="E1" s="64"/>
      <c r="F1" s="64"/>
      <c r="G1" s="65"/>
      <c r="J1" s="67"/>
      <c r="K1" s="67"/>
      <c r="L1" s="67"/>
    </row>
    <row r="2" spans="1:12" s="66" customFormat="1">
      <c r="A2" s="62"/>
      <c r="B2" s="62"/>
      <c r="C2" s="78"/>
      <c r="D2" s="63"/>
      <c r="E2" s="64"/>
      <c r="F2" s="64"/>
      <c r="G2" s="65"/>
      <c r="J2" s="67"/>
      <c r="K2" s="67"/>
      <c r="L2" s="67"/>
    </row>
    <row r="3" spans="1:12" ht="48" customHeight="1">
      <c r="A3" s="152" t="s">
        <v>31</v>
      </c>
      <c r="B3" s="152"/>
      <c r="C3" s="152"/>
      <c r="D3" s="152"/>
      <c r="E3" s="152"/>
      <c r="F3" s="152"/>
    </row>
    <row r="4" spans="1:12" ht="41.25" customHeight="1">
      <c r="A4" s="152" t="s">
        <v>32</v>
      </c>
      <c r="B4" s="152"/>
      <c r="C4" s="152"/>
      <c r="D4" s="152"/>
      <c r="E4" s="152"/>
      <c r="F4" s="152"/>
    </row>
    <row r="5" spans="1:12" ht="45.75" customHeight="1">
      <c r="A5" s="152" t="s">
        <v>33</v>
      </c>
      <c r="B5" s="152"/>
      <c r="C5" s="152"/>
      <c r="D5" s="152"/>
      <c r="E5" s="152"/>
      <c r="F5" s="152"/>
    </row>
    <row r="6" spans="1:12" ht="42" customHeight="1">
      <c r="A6" s="152" t="s">
        <v>34</v>
      </c>
      <c r="B6" s="152"/>
      <c r="C6" s="152"/>
      <c r="D6" s="152"/>
      <c r="E6" s="152"/>
      <c r="F6" s="152"/>
    </row>
    <row r="7" spans="1:12" ht="50.25" customHeight="1">
      <c r="A7" s="152" t="s">
        <v>170</v>
      </c>
      <c r="B7" s="152"/>
      <c r="C7" s="152"/>
      <c r="D7" s="152"/>
      <c r="E7" s="152"/>
      <c r="F7" s="152"/>
    </row>
    <row r="8" spans="1:12" ht="36" customHeight="1">
      <c r="A8" s="152" t="s">
        <v>35</v>
      </c>
      <c r="B8" s="152"/>
      <c r="C8" s="152"/>
      <c r="D8" s="152"/>
      <c r="E8" s="152"/>
      <c r="F8" s="152"/>
    </row>
    <row r="9" spans="1:12" ht="35.25" customHeight="1">
      <c r="A9" s="152" t="s">
        <v>36</v>
      </c>
      <c r="B9" s="152"/>
      <c r="C9" s="152"/>
      <c r="D9" s="152"/>
      <c r="E9" s="152"/>
      <c r="F9" s="152"/>
    </row>
    <row r="10" spans="1:12" ht="49.5" customHeight="1">
      <c r="A10" s="152" t="s">
        <v>37</v>
      </c>
      <c r="B10" s="152"/>
      <c r="C10" s="152"/>
      <c r="D10" s="152"/>
      <c r="E10" s="152"/>
      <c r="F10" s="152"/>
    </row>
    <row r="11" spans="1:12" ht="27.75" customHeight="1">
      <c r="A11" s="152" t="s">
        <v>38</v>
      </c>
      <c r="B11" s="152"/>
      <c r="C11" s="152"/>
      <c r="D11" s="152"/>
      <c r="E11" s="152"/>
      <c r="F11" s="152"/>
    </row>
    <row r="12" spans="1:12" s="60" customFormat="1" ht="19.5" customHeight="1">
      <c r="A12" s="152" t="s">
        <v>39</v>
      </c>
      <c r="B12" s="152"/>
      <c r="C12" s="152"/>
      <c r="D12" s="152"/>
      <c r="E12" s="152"/>
      <c r="F12" s="152"/>
      <c r="H12" s="59"/>
      <c r="I12" s="59"/>
      <c r="J12" s="61"/>
      <c r="K12" s="61"/>
      <c r="L12" s="61"/>
    </row>
    <row r="13" spans="1:12" s="60" customFormat="1" ht="37.5" customHeight="1">
      <c r="A13" s="152" t="s">
        <v>40</v>
      </c>
      <c r="B13" s="152"/>
      <c r="C13" s="152"/>
      <c r="D13" s="152"/>
      <c r="E13" s="152"/>
      <c r="F13" s="152"/>
      <c r="H13" s="59"/>
      <c r="I13" s="59"/>
      <c r="J13" s="61"/>
      <c r="K13" s="61"/>
      <c r="L13" s="61"/>
    </row>
    <row r="14" spans="1:12" s="60" customFormat="1" ht="54" customHeight="1">
      <c r="A14" s="152" t="s">
        <v>41</v>
      </c>
      <c r="B14" s="152"/>
      <c r="C14" s="152"/>
      <c r="D14" s="152"/>
      <c r="E14" s="152"/>
      <c r="F14" s="152"/>
      <c r="H14" s="59"/>
      <c r="I14" s="59"/>
      <c r="J14" s="61"/>
      <c r="K14" s="61"/>
      <c r="L14" s="61"/>
    </row>
    <row r="15" spans="1:12" s="60" customFormat="1" ht="42" customHeight="1">
      <c r="A15" s="152" t="s">
        <v>42</v>
      </c>
      <c r="B15" s="152"/>
      <c r="C15" s="152"/>
      <c r="D15" s="152"/>
      <c r="E15" s="152"/>
      <c r="F15" s="152"/>
      <c r="H15" s="59"/>
      <c r="I15" s="59"/>
      <c r="J15" s="61"/>
      <c r="K15" s="61"/>
      <c r="L15" s="61"/>
    </row>
    <row r="16" spans="1:12" s="60" customFormat="1" ht="33" customHeight="1">
      <c r="A16" s="152" t="s">
        <v>43</v>
      </c>
      <c r="B16" s="152"/>
      <c r="C16" s="152"/>
      <c r="D16" s="152"/>
      <c r="E16" s="152"/>
      <c r="F16" s="152"/>
      <c r="H16" s="59"/>
      <c r="I16" s="59"/>
      <c r="J16" s="61"/>
      <c r="K16" s="61"/>
      <c r="L16" s="61"/>
    </row>
    <row r="17" spans="1:12" s="60" customFormat="1" ht="34.5" customHeight="1">
      <c r="A17" s="152" t="s">
        <v>44</v>
      </c>
      <c r="B17" s="152"/>
      <c r="C17" s="152"/>
      <c r="D17" s="152"/>
      <c r="E17" s="152"/>
      <c r="F17" s="152"/>
      <c r="H17" s="59"/>
      <c r="I17" s="59"/>
      <c r="J17" s="61"/>
      <c r="K17" s="61"/>
      <c r="L17" s="61"/>
    </row>
    <row r="18" spans="1:12" s="60" customFormat="1" ht="48" customHeight="1">
      <c r="A18" s="152" t="s">
        <v>45</v>
      </c>
      <c r="B18" s="152"/>
      <c r="C18" s="152"/>
      <c r="D18" s="152"/>
      <c r="E18" s="152"/>
      <c r="F18" s="152"/>
      <c r="H18" s="59"/>
      <c r="I18" s="59"/>
      <c r="J18" s="61"/>
      <c r="K18" s="61"/>
      <c r="L18" s="61"/>
    </row>
    <row r="19" spans="1:12" s="60" customFormat="1" ht="43.5" customHeight="1">
      <c r="A19" s="152" t="s">
        <v>46</v>
      </c>
      <c r="B19" s="152"/>
      <c r="C19" s="152"/>
      <c r="D19" s="152"/>
      <c r="E19" s="152"/>
      <c r="F19" s="152"/>
      <c r="H19" s="59"/>
      <c r="I19" s="59"/>
      <c r="J19" s="61"/>
      <c r="K19" s="61"/>
      <c r="L19" s="61"/>
    </row>
    <row r="20" spans="1:12" s="60" customFormat="1" ht="33.75" customHeight="1">
      <c r="A20" s="152" t="s">
        <v>171</v>
      </c>
      <c r="B20" s="152"/>
      <c r="C20" s="152"/>
      <c r="D20" s="152"/>
      <c r="E20" s="152"/>
      <c r="F20" s="152"/>
      <c r="H20" s="59"/>
      <c r="I20" s="59"/>
      <c r="J20" s="61"/>
      <c r="K20" s="61"/>
      <c r="L20" s="61"/>
    </row>
    <row r="21" spans="1:12" s="60" customFormat="1" ht="52.5" customHeight="1">
      <c r="A21" s="152" t="s">
        <v>47</v>
      </c>
      <c r="B21" s="152"/>
      <c r="C21" s="152"/>
      <c r="D21" s="152"/>
      <c r="E21" s="152"/>
      <c r="F21" s="152"/>
      <c r="H21" s="59"/>
      <c r="I21" s="59"/>
      <c r="J21" s="61"/>
      <c r="K21" s="61"/>
      <c r="L21" s="61"/>
    </row>
    <row r="22" spans="1:12" s="60" customFormat="1">
      <c r="A22" s="66"/>
      <c r="B22" s="66"/>
      <c r="C22" s="66"/>
      <c r="D22" s="66"/>
      <c r="E22" s="68"/>
      <c r="F22" s="68"/>
      <c r="H22" s="59"/>
      <c r="I22" s="59"/>
      <c r="J22" s="61"/>
      <c r="K22" s="61"/>
      <c r="L22" s="61"/>
    </row>
    <row r="23" spans="1:12" s="60" customFormat="1">
      <c r="A23" s="137" t="s">
        <v>146</v>
      </c>
      <c r="B23" s="66"/>
      <c r="C23" s="66"/>
      <c r="D23" s="66"/>
      <c r="E23" s="68"/>
      <c r="F23" s="68"/>
      <c r="H23" s="59"/>
      <c r="I23" s="59"/>
      <c r="J23" s="61"/>
      <c r="K23" s="61"/>
      <c r="L23" s="61"/>
    </row>
    <row r="24" spans="1:12" s="60" customFormat="1">
      <c r="A24" s="66"/>
      <c r="B24" s="66"/>
      <c r="C24" s="66"/>
      <c r="D24" s="66"/>
      <c r="E24" s="68"/>
      <c r="F24" s="68"/>
      <c r="H24" s="59"/>
      <c r="I24" s="59"/>
      <c r="J24" s="61"/>
      <c r="K24" s="61"/>
      <c r="L24" s="61"/>
    </row>
    <row r="25" spans="1:12" s="60" customFormat="1" ht="12.75" customHeight="1">
      <c r="A25" s="153" t="s">
        <v>48</v>
      </c>
      <c r="B25" s="153"/>
      <c r="C25" s="153"/>
      <c r="D25" s="153"/>
      <c r="E25" s="153"/>
      <c r="F25" s="153"/>
      <c r="H25" s="59"/>
      <c r="I25" s="59"/>
      <c r="J25" s="61"/>
      <c r="K25" s="61"/>
      <c r="L25" s="61"/>
    </row>
    <row r="26" spans="1:12" ht="32.25" customHeight="1">
      <c r="A26" s="154" t="s">
        <v>142</v>
      </c>
      <c r="B26" s="154"/>
      <c r="C26" s="154"/>
      <c r="D26" s="154"/>
      <c r="E26" s="154"/>
      <c r="F26" s="154"/>
    </row>
    <row r="27" spans="1:12" ht="47.25" customHeight="1">
      <c r="A27" s="152" t="s">
        <v>49</v>
      </c>
      <c r="B27" s="152"/>
      <c r="C27" s="152"/>
      <c r="D27" s="152"/>
      <c r="E27" s="152"/>
      <c r="F27" s="152"/>
    </row>
    <row r="28" spans="1:12" ht="30" customHeight="1">
      <c r="A28" s="152" t="s">
        <v>50</v>
      </c>
      <c r="B28" s="152"/>
      <c r="C28" s="152"/>
      <c r="D28" s="152"/>
      <c r="E28" s="152"/>
      <c r="F28" s="152"/>
    </row>
    <row r="29" spans="1:12" ht="20.25" customHeight="1">
      <c r="A29" s="152" t="s">
        <v>126</v>
      </c>
      <c r="B29" s="152"/>
      <c r="C29" s="152"/>
      <c r="D29" s="152"/>
      <c r="E29" s="152"/>
      <c r="F29" s="152"/>
    </row>
    <row r="30" spans="1:12" ht="30.75" customHeight="1">
      <c r="A30" s="152" t="s">
        <v>127</v>
      </c>
      <c r="B30" s="152"/>
      <c r="C30" s="152"/>
      <c r="D30" s="152"/>
      <c r="E30" s="152"/>
      <c r="F30" s="152"/>
    </row>
    <row r="31" spans="1:12" ht="53.25" customHeight="1">
      <c r="A31" s="152" t="s">
        <v>51</v>
      </c>
      <c r="B31" s="152"/>
      <c r="C31" s="152"/>
      <c r="D31" s="152"/>
      <c r="E31" s="152"/>
      <c r="F31" s="152"/>
    </row>
    <row r="32" spans="1:12" ht="12.75" customHeight="1">
      <c r="A32" s="152"/>
      <c r="B32" s="152"/>
      <c r="C32" s="152"/>
      <c r="D32" s="152"/>
      <c r="E32" s="152"/>
      <c r="F32" s="152"/>
    </row>
    <row r="33" spans="1:6" ht="12.75" customHeight="1">
      <c r="A33" s="153" t="s">
        <v>52</v>
      </c>
      <c r="B33" s="153"/>
      <c r="C33" s="153"/>
      <c r="D33" s="153"/>
      <c r="E33" s="153"/>
      <c r="F33" s="153"/>
    </row>
    <row r="34" spans="1:6" ht="30" customHeight="1">
      <c r="A34" s="152" t="s">
        <v>144</v>
      </c>
      <c r="B34" s="152"/>
      <c r="C34" s="152"/>
      <c r="D34" s="152"/>
      <c r="E34" s="152"/>
      <c r="F34" s="152"/>
    </row>
    <row r="35" spans="1:6" ht="32.25" customHeight="1">
      <c r="A35" s="152" t="s">
        <v>53</v>
      </c>
      <c r="B35" s="152"/>
      <c r="C35" s="152"/>
      <c r="D35" s="152"/>
      <c r="E35" s="152"/>
      <c r="F35" s="152"/>
    </row>
    <row r="36" spans="1:6" ht="31.5" customHeight="1">
      <c r="A36" s="152" t="s">
        <v>54</v>
      </c>
      <c r="B36" s="152"/>
      <c r="C36" s="152"/>
      <c r="D36" s="152"/>
      <c r="E36" s="152"/>
      <c r="F36" s="152"/>
    </row>
    <row r="37" spans="1:6" ht="27.75" customHeight="1">
      <c r="A37" s="152" t="s">
        <v>55</v>
      </c>
      <c r="B37" s="152"/>
      <c r="C37" s="152"/>
      <c r="D37" s="152"/>
      <c r="E37" s="152"/>
      <c r="F37" s="152"/>
    </row>
    <row r="38" spans="1:6" ht="30.75" customHeight="1">
      <c r="A38" s="152" t="s">
        <v>56</v>
      </c>
      <c r="B38" s="152"/>
      <c r="C38" s="152"/>
      <c r="D38" s="152"/>
      <c r="E38" s="152"/>
      <c r="F38" s="152"/>
    </row>
    <row r="39" spans="1:6" ht="30" customHeight="1">
      <c r="A39" s="152" t="s">
        <v>57</v>
      </c>
      <c r="B39" s="152"/>
      <c r="C39" s="152"/>
      <c r="D39" s="152"/>
      <c r="E39" s="152"/>
      <c r="F39" s="152"/>
    </row>
    <row r="40" spans="1:6">
      <c r="A40" s="152"/>
      <c r="B40" s="152"/>
      <c r="C40" s="152"/>
      <c r="D40" s="152"/>
      <c r="E40" s="152"/>
      <c r="F40" s="152"/>
    </row>
    <row r="41" spans="1:6" ht="12.75" customHeight="1">
      <c r="A41" s="153" t="s">
        <v>58</v>
      </c>
      <c r="B41" s="153"/>
      <c r="C41" s="153"/>
      <c r="D41" s="153"/>
      <c r="E41" s="153"/>
      <c r="F41" s="153"/>
    </row>
    <row r="42" spans="1:6" ht="44.25" customHeight="1">
      <c r="A42" s="152" t="s">
        <v>172</v>
      </c>
      <c r="B42" s="152"/>
      <c r="C42" s="152"/>
      <c r="D42" s="152"/>
      <c r="E42" s="152"/>
      <c r="F42" s="152"/>
    </row>
    <row r="43" spans="1:6" ht="18.75" customHeight="1">
      <c r="A43" s="152" t="s">
        <v>59</v>
      </c>
      <c r="B43" s="152"/>
      <c r="C43" s="152"/>
      <c r="D43" s="152"/>
      <c r="E43" s="152"/>
      <c r="F43" s="152"/>
    </row>
    <row r="44" spans="1:6" ht="27.75" customHeight="1">
      <c r="A44" s="152" t="s">
        <v>60</v>
      </c>
      <c r="B44" s="152"/>
      <c r="C44" s="152"/>
      <c r="D44" s="152"/>
      <c r="E44" s="152"/>
      <c r="F44" s="152"/>
    </row>
    <row r="45" spans="1:6" ht="12.75" customHeight="1">
      <c r="A45" s="152"/>
      <c r="B45" s="152"/>
      <c r="C45" s="152"/>
      <c r="D45" s="152"/>
      <c r="E45" s="152"/>
      <c r="F45" s="152"/>
    </row>
    <row r="46" spans="1:6" ht="12.75" customHeight="1">
      <c r="A46" s="153" t="s">
        <v>61</v>
      </c>
      <c r="B46" s="153"/>
      <c r="C46" s="153"/>
      <c r="D46" s="153"/>
      <c r="E46" s="153"/>
      <c r="F46" s="153"/>
    </row>
    <row r="47" spans="1:6" ht="17.25" customHeight="1">
      <c r="A47" s="152" t="s">
        <v>62</v>
      </c>
      <c r="B47" s="152"/>
      <c r="C47" s="152"/>
      <c r="D47" s="152"/>
      <c r="E47" s="152"/>
      <c r="F47" s="152"/>
    </row>
    <row r="48" spans="1:6" ht="54" customHeight="1">
      <c r="A48" s="152" t="s">
        <v>63</v>
      </c>
      <c r="B48" s="152"/>
      <c r="C48" s="152"/>
      <c r="D48" s="152"/>
      <c r="E48" s="152"/>
      <c r="F48" s="152"/>
    </row>
    <row r="49" spans="1:6" ht="33" customHeight="1">
      <c r="A49" s="152" t="s">
        <v>64</v>
      </c>
      <c r="B49" s="152"/>
      <c r="C49" s="152"/>
      <c r="D49" s="152"/>
      <c r="E49" s="152"/>
      <c r="F49" s="152"/>
    </row>
    <row r="50" spans="1:6" ht="33.75" customHeight="1">
      <c r="A50" s="152" t="s">
        <v>173</v>
      </c>
      <c r="B50" s="152"/>
      <c r="C50" s="152"/>
      <c r="D50" s="152"/>
      <c r="E50" s="152"/>
      <c r="F50" s="152"/>
    </row>
    <row r="51" spans="1:6" ht="41.25" customHeight="1">
      <c r="A51" s="152" t="s">
        <v>65</v>
      </c>
      <c r="B51" s="152"/>
      <c r="C51" s="152"/>
      <c r="D51" s="152"/>
      <c r="E51" s="152"/>
      <c r="F51" s="152"/>
    </row>
    <row r="52" spans="1:6" ht="42" customHeight="1">
      <c r="A52" s="152" t="s">
        <v>66</v>
      </c>
      <c r="B52" s="152"/>
      <c r="C52" s="152"/>
      <c r="D52" s="152"/>
      <c r="E52" s="152"/>
      <c r="F52" s="152"/>
    </row>
    <row r="53" spans="1:6" ht="42.75" customHeight="1">
      <c r="A53" s="152" t="s">
        <v>67</v>
      </c>
      <c r="B53" s="152"/>
      <c r="C53" s="152"/>
      <c r="D53" s="152"/>
      <c r="E53" s="152"/>
      <c r="F53" s="152"/>
    </row>
    <row r="54" spans="1:6" ht="31.5" customHeight="1">
      <c r="A54" s="152" t="s">
        <v>68</v>
      </c>
      <c r="B54" s="152"/>
      <c r="C54" s="152"/>
      <c r="D54" s="152"/>
      <c r="E54" s="152"/>
      <c r="F54" s="152"/>
    </row>
    <row r="55" spans="1:6" ht="12.75" customHeight="1">
      <c r="A55" s="152"/>
      <c r="B55" s="152"/>
      <c r="C55" s="152"/>
      <c r="D55" s="152"/>
      <c r="E55" s="152"/>
      <c r="F55" s="152"/>
    </row>
    <row r="56" spans="1:6" ht="12.75" customHeight="1">
      <c r="A56" s="153" t="s">
        <v>69</v>
      </c>
      <c r="B56" s="153"/>
      <c r="C56" s="153"/>
      <c r="D56" s="153"/>
      <c r="E56" s="153"/>
      <c r="F56" s="153"/>
    </row>
    <row r="57" spans="1:6" ht="33" customHeight="1">
      <c r="A57" s="152" t="s">
        <v>70</v>
      </c>
      <c r="B57" s="152"/>
      <c r="C57" s="152"/>
      <c r="D57" s="152"/>
      <c r="E57" s="152"/>
      <c r="F57" s="152"/>
    </row>
    <row r="58" spans="1:6" ht="51.75" customHeight="1">
      <c r="A58" s="152" t="s">
        <v>71</v>
      </c>
      <c r="B58" s="152"/>
      <c r="C58" s="152"/>
      <c r="D58" s="152"/>
      <c r="E58" s="152"/>
      <c r="F58" s="152"/>
    </row>
    <row r="59" spans="1:6" ht="32.25" customHeight="1">
      <c r="A59" s="152" t="s">
        <v>72</v>
      </c>
      <c r="B59" s="152"/>
      <c r="C59" s="152"/>
      <c r="D59" s="152"/>
      <c r="E59" s="152"/>
      <c r="F59" s="152"/>
    </row>
    <row r="60" spans="1:6" ht="59.25" customHeight="1">
      <c r="A60" s="152" t="s">
        <v>73</v>
      </c>
      <c r="B60" s="152"/>
      <c r="C60" s="152"/>
      <c r="D60" s="152"/>
      <c r="E60" s="152"/>
      <c r="F60" s="152"/>
    </row>
    <row r="61" spans="1:6" ht="44.25" customHeight="1">
      <c r="A61" s="152" t="s">
        <v>74</v>
      </c>
      <c r="B61" s="152"/>
      <c r="C61" s="152"/>
      <c r="D61" s="152"/>
      <c r="E61" s="152"/>
      <c r="F61" s="152"/>
    </row>
    <row r="62" spans="1:6" ht="51.75" customHeight="1">
      <c r="A62" s="152" t="s">
        <v>145</v>
      </c>
      <c r="B62" s="152"/>
      <c r="C62" s="152"/>
      <c r="D62" s="152"/>
      <c r="E62" s="152"/>
      <c r="F62" s="152"/>
    </row>
    <row r="65" spans="1:6" ht="13.8" thickBot="1">
      <c r="A65" s="16"/>
      <c r="B65" s="39"/>
      <c r="C65" s="17"/>
      <c r="D65" s="48"/>
      <c r="E65" s="2"/>
      <c r="F65" s="8"/>
    </row>
    <row r="66" spans="1:6" ht="12.75" customHeight="1">
      <c r="A66" s="148" t="s">
        <v>131</v>
      </c>
      <c r="B66" s="148"/>
      <c r="C66" s="148"/>
      <c r="D66" s="148"/>
      <c r="E66" s="148"/>
      <c r="F66" s="148"/>
    </row>
    <row r="67" spans="1:6">
      <c r="A67" s="12"/>
      <c r="B67" s="40"/>
      <c r="C67" s="10"/>
      <c r="D67" s="49"/>
      <c r="E67" s="1"/>
      <c r="F67" s="7"/>
    </row>
    <row r="68" spans="1:6" ht="35.25" customHeight="1" thickBot="1">
      <c r="A68" s="37" t="s">
        <v>6</v>
      </c>
      <c r="B68" s="41" t="s">
        <v>117</v>
      </c>
      <c r="C68" s="37" t="s">
        <v>115</v>
      </c>
      <c r="D68" s="50" t="s">
        <v>1</v>
      </c>
      <c r="E68" s="37" t="s">
        <v>118</v>
      </c>
      <c r="F68" s="38" t="s">
        <v>119</v>
      </c>
    </row>
    <row r="69" spans="1:6" ht="13.8" thickTop="1">
      <c r="A69" s="11"/>
      <c r="B69" s="42"/>
      <c r="C69" s="32"/>
      <c r="D69" s="51"/>
      <c r="E69" s="3"/>
      <c r="F69" s="6"/>
    </row>
    <row r="70" spans="1:6">
      <c r="A70" s="87" t="s">
        <v>2</v>
      </c>
      <c r="B70" s="88" t="s">
        <v>92</v>
      </c>
      <c r="C70" s="89"/>
      <c r="D70" s="90"/>
      <c r="E70" s="91"/>
      <c r="F70" s="92"/>
    </row>
    <row r="71" spans="1:6">
      <c r="A71" s="23"/>
      <c r="B71" s="14"/>
      <c r="C71" s="93"/>
      <c r="D71" s="52"/>
      <c r="E71" s="26"/>
      <c r="F71" s="94"/>
    </row>
    <row r="72" spans="1:6" ht="32.25" customHeight="1">
      <c r="A72" s="101" t="s">
        <v>147</v>
      </c>
      <c r="B72" s="43" t="s">
        <v>15</v>
      </c>
      <c r="C72" s="21"/>
      <c r="D72" s="52"/>
      <c r="E72" s="19"/>
      <c r="F72" s="20"/>
    </row>
    <row r="73" spans="1:6">
      <c r="A73" s="101"/>
      <c r="B73" s="43" t="s">
        <v>105</v>
      </c>
      <c r="C73" s="95" t="s">
        <v>7</v>
      </c>
      <c r="D73" s="96">
        <v>1</v>
      </c>
      <c r="E73" s="143">
        <v>0</v>
      </c>
      <c r="F73" s="143">
        <f>D73*E73</f>
        <v>0</v>
      </c>
    </row>
    <row r="74" spans="1:6">
      <c r="A74" s="101"/>
      <c r="B74" s="43"/>
      <c r="C74" s="72"/>
      <c r="D74" s="72"/>
      <c r="E74" s="141"/>
      <c r="F74" s="141"/>
    </row>
    <row r="75" spans="1:6" ht="79.2">
      <c r="A75" s="138" t="s">
        <v>148</v>
      </c>
      <c r="B75" s="55" t="s">
        <v>132</v>
      </c>
      <c r="C75" s="95"/>
      <c r="D75" s="98"/>
      <c r="E75" s="142"/>
      <c r="F75" s="140"/>
    </row>
    <row r="76" spans="1:6">
      <c r="A76" s="11"/>
      <c r="B76" s="55" t="s">
        <v>105</v>
      </c>
      <c r="C76" s="95" t="s">
        <v>7</v>
      </c>
      <c r="D76" s="98">
        <v>1</v>
      </c>
      <c r="E76" s="143">
        <v>0</v>
      </c>
      <c r="F76" s="143">
        <f>D76*E76</f>
        <v>0</v>
      </c>
    </row>
    <row r="77" spans="1:6">
      <c r="A77" s="11"/>
      <c r="B77" s="44"/>
      <c r="C77" s="9"/>
      <c r="D77" s="9"/>
      <c r="E77" s="9"/>
      <c r="F77" s="9"/>
    </row>
    <row r="78" spans="1:6">
      <c r="A78" s="82"/>
      <c r="B78" s="83" t="s">
        <v>93</v>
      </c>
      <c r="C78" s="84"/>
      <c r="D78" s="85"/>
      <c r="E78" s="86"/>
      <c r="F78" s="144">
        <f>SUM(F72:F76)</f>
        <v>0</v>
      </c>
    </row>
    <row r="79" spans="1:6">
      <c r="A79" s="23"/>
      <c r="B79" s="80"/>
      <c r="C79" s="21"/>
      <c r="D79" s="52"/>
      <c r="E79" s="4"/>
      <c r="F79" s="81"/>
    </row>
    <row r="80" spans="1:6">
      <c r="A80" s="23"/>
      <c r="B80" s="45"/>
      <c r="C80" s="21"/>
      <c r="D80" s="52"/>
      <c r="E80" s="4"/>
      <c r="F80" s="22"/>
    </row>
    <row r="81" spans="1:6">
      <c r="A81" s="87" t="s">
        <v>3</v>
      </c>
      <c r="B81" s="88" t="s">
        <v>99</v>
      </c>
      <c r="C81" s="99"/>
      <c r="D81" s="90"/>
      <c r="E81" s="100"/>
      <c r="F81" s="92"/>
    </row>
    <row r="82" spans="1:6">
      <c r="A82" s="11"/>
      <c r="B82" s="14"/>
      <c r="C82" s="21"/>
      <c r="D82" s="52"/>
      <c r="E82" s="24"/>
      <c r="F82" s="22"/>
    </row>
    <row r="83" spans="1:6" ht="52.8">
      <c r="A83" s="101" t="s">
        <v>149</v>
      </c>
      <c r="B83" s="106" t="s">
        <v>94</v>
      </c>
      <c r="C83" s="95"/>
      <c r="D83" s="98">
        <v>0</v>
      </c>
      <c r="E83" s="107"/>
      <c r="F83" s="97"/>
    </row>
    <row r="84" spans="1:6">
      <c r="A84" s="101"/>
      <c r="B84" s="106" t="s">
        <v>130</v>
      </c>
      <c r="C84" s="95" t="s">
        <v>26</v>
      </c>
      <c r="D84" s="134">
        <v>450</v>
      </c>
      <c r="E84" s="143">
        <v>0</v>
      </c>
      <c r="F84" s="143">
        <f>D84*E84</f>
        <v>0</v>
      </c>
    </row>
    <row r="85" spans="1:6">
      <c r="A85" s="101"/>
      <c r="B85" s="106"/>
      <c r="C85" s="72"/>
      <c r="D85" s="72"/>
      <c r="E85" s="72"/>
      <c r="F85" s="72"/>
    </row>
    <row r="86" spans="1:6" ht="171.6">
      <c r="A86" s="101" t="s">
        <v>150</v>
      </c>
      <c r="B86" s="106" t="s">
        <v>95</v>
      </c>
      <c r="C86" s="95"/>
      <c r="D86" s="98">
        <v>0</v>
      </c>
      <c r="E86" s="107"/>
      <c r="F86" s="97"/>
    </row>
    <row r="87" spans="1:6">
      <c r="A87" s="101"/>
      <c r="B87" s="106" t="s">
        <v>96</v>
      </c>
      <c r="C87" s="95" t="s">
        <v>116</v>
      </c>
      <c r="D87" s="134">
        <v>700</v>
      </c>
      <c r="E87" s="143">
        <v>0</v>
      </c>
      <c r="F87" s="143">
        <f>D87*E87</f>
        <v>0</v>
      </c>
    </row>
    <row r="88" spans="1:6">
      <c r="A88" s="101"/>
      <c r="B88" s="106"/>
      <c r="C88" s="72"/>
      <c r="D88" s="72"/>
      <c r="E88" s="72"/>
      <c r="F88" s="72"/>
    </row>
    <row r="89" spans="1:6" ht="105.6">
      <c r="A89" s="101" t="s">
        <v>151</v>
      </c>
      <c r="B89" s="106" t="s">
        <v>97</v>
      </c>
      <c r="C89" s="95"/>
      <c r="D89" s="98"/>
      <c r="E89" s="107"/>
      <c r="F89" s="97"/>
    </row>
    <row r="90" spans="1:6">
      <c r="A90" s="101"/>
      <c r="B90" s="106" t="s">
        <v>98</v>
      </c>
      <c r="C90" s="95" t="s">
        <v>116</v>
      </c>
      <c r="D90" s="134">
        <v>200</v>
      </c>
      <c r="E90" s="143">
        <v>0</v>
      </c>
      <c r="F90" s="143">
        <f>D90*E90</f>
        <v>0</v>
      </c>
    </row>
    <row r="91" spans="1:6">
      <c r="A91" s="101"/>
      <c r="B91" s="106"/>
      <c r="C91" s="72"/>
      <c r="D91" s="72"/>
      <c r="E91" s="72"/>
      <c r="F91" s="72"/>
    </row>
    <row r="92" spans="1:6" ht="92.4">
      <c r="A92" s="101" t="s">
        <v>152</v>
      </c>
      <c r="B92" s="106" t="s">
        <v>16</v>
      </c>
      <c r="C92" s="95"/>
      <c r="D92" s="98"/>
      <c r="E92" s="107"/>
      <c r="F92" s="97"/>
    </row>
    <row r="93" spans="1:6">
      <c r="A93" s="101"/>
      <c r="B93" s="106" t="s">
        <v>129</v>
      </c>
      <c r="C93" s="95" t="s">
        <v>12</v>
      </c>
      <c r="D93" s="134">
        <v>90</v>
      </c>
      <c r="E93" s="143">
        <v>0</v>
      </c>
      <c r="F93" s="143">
        <f>D93*E93</f>
        <v>0</v>
      </c>
    </row>
    <row r="94" spans="1:6">
      <c r="A94" s="101"/>
      <c r="B94" s="106"/>
      <c r="C94" s="95"/>
      <c r="D94" s="98"/>
      <c r="E94" s="107"/>
      <c r="F94" s="97"/>
    </row>
    <row r="95" spans="1:6" ht="79.2">
      <c r="A95" s="138" t="s">
        <v>153</v>
      </c>
      <c r="B95" s="106" t="s">
        <v>17</v>
      </c>
      <c r="C95" s="95"/>
      <c r="D95" s="98"/>
      <c r="E95" s="107"/>
      <c r="F95" s="97"/>
    </row>
    <row r="96" spans="1:6">
      <c r="A96" s="101"/>
      <c r="B96" s="106" t="s">
        <v>98</v>
      </c>
      <c r="C96" s="95" t="s">
        <v>116</v>
      </c>
      <c r="D96" s="134">
        <f>D87+D90</f>
        <v>900</v>
      </c>
      <c r="E96" s="143">
        <v>0</v>
      </c>
      <c r="F96" s="143">
        <f>D96*E96</f>
        <v>0</v>
      </c>
    </row>
    <row r="97" spans="1:6">
      <c r="A97" s="101"/>
      <c r="B97" s="106"/>
      <c r="C97" s="95"/>
      <c r="D97" s="98"/>
      <c r="E97" s="107"/>
      <c r="F97" s="97"/>
    </row>
    <row r="98" spans="1:6" ht="118.8">
      <c r="A98" s="101" t="s">
        <v>154</v>
      </c>
      <c r="B98" s="106" t="s">
        <v>20</v>
      </c>
      <c r="C98" s="95"/>
      <c r="D98" s="98"/>
      <c r="E98" s="107"/>
      <c r="F98" s="97"/>
    </row>
    <row r="99" spans="1:6">
      <c r="A99" s="101"/>
      <c r="B99" s="106" t="s">
        <v>129</v>
      </c>
      <c r="C99" s="95" t="s">
        <v>12</v>
      </c>
      <c r="D99" s="134">
        <v>45</v>
      </c>
      <c r="E99" s="143">
        <v>0</v>
      </c>
      <c r="F99" s="143">
        <f>D99*E99</f>
        <v>0</v>
      </c>
    </row>
    <row r="100" spans="1:6">
      <c r="A100" s="101"/>
      <c r="B100" s="106"/>
      <c r="C100" s="72"/>
      <c r="D100" s="72"/>
      <c r="E100" s="72"/>
      <c r="F100" s="72"/>
    </row>
    <row r="101" spans="1:6" ht="26.4">
      <c r="A101" s="101" t="s">
        <v>155</v>
      </c>
      <c r="B101" s="106" t="s">
        <v>25</v>
      </c>
      <c r="C101" s="95"/>
      <c r="D101" s="98"/>
      <c r="E101" s="107"/>
      <c r="F101" s="97"/>
    </row>
    <row r="102" spans="1:6">
      <c r="A102" s="101"/>
      <c r="B102" s="106" t="s">
        <v>130</v>
      </c>
      <c r="C102" s="95" t="s">
        <v>26</v>
      </c>
      <c r="D102" s="134">
        <v>450</v>
      </c>
      <c r="E102" s="143">
        <v>0</v>
      </c>
      <c r="F102" s="143">
        <f>D102*E102</f>
        <v>0</v>
      </c>
    </row>
    <row r="103" spans="1:6">
      <c r="A103" s="101"/>
      <c r="B103" s="106"/>
      <c r="C103" s="72"/>
      <c r="D103" s="72"/>
      <c r="E103" s="72"/>
      <c r="F103" s="72"/>
    </row>
    <row r="104" spans="1:6" ht="26.4">
      <c r="A104" s="101" t="s">
        <v>156</v>
      </c>
      <c r="B104" s="106" t="s">
        <v>18</v>
      </c>
      <c r="C104" s="95"/>
      <c r="D104" s="98"/>
      <c r="E104" s="107"/>
      <c r="F104" s="97"/>
    </row>
    <row r="105" spans="1:6">
      <c r="A105" s="101"/>
      <c r="B105" s="106" t="s">
        <v>141</v>
      </c>
      <c r="C105" s="95" t="s">
        <v>12</v>
      </c>
      <c r="D105" s="134">
        <v>90</v>
      </c>
      <c r="E105" s="143">
        <v>0</v>
      </c>
      <c r="F105" s="143">
        <f>D105*E105</f>
        <v>0</v>
      </c>
    </row>
    <row r="106" spans="1:6">
      <c r="A106" s="11"/>
      <c r="B106" s="43"/>
      <c r="C106" s="10"/>
      <c r="D106" s="10"/>
      <c r="E106" s="10"/>
      <c r="F106" s="10"/>
    </row>
    <row r="107" spans="1:6">
      <c r="A107" s="82"/>
      <c r="B107" s="102" t="s">
        <v>100</v>
      </c>
      <c r="C107" s="103"/>
      <c r="D107" s="104"/>
      <c r="E107" s="105"/>
      <c r="F107" s="144">
        <f>SUM(F83:F105)</f>
        <v>0</v>
      </c>
    </row>
    <row r="108" spans="1:6">
      <c r="A108" s="23"/>
      <c r="B108" s="14"/>
      <c r="C108" s="18"/>
      <c r="D108" s="53"/>
      <c r="E108" s="24"/>
      <c r="F108" s="108"/>
    </row>
    <row r="109" spans="1:6">
      <c r="A109" s="23"/>
      <c r="B109" s="14"/>
      <c r="C109" s="18"/>
      <c r="D109" s="53"/>
      <c r="E109" s="24"/>
      <c r="F109" s="22"/>
    </row>
    <row r="110" spans="1:6">
      <c r="A110" s="87" t="s">
        <v>4</v>
      </c>
      <c r="B110" s="109" t="s">
        <v>13</v>
      </c>
      <c r="C110" s="110"/>
      <c r="D110" s="90"/>
      <c r="E110" s="111"/>
      <c r="F110" s="92"/>
    </row>
    <row r="111" spans="1:6">
      <c r="A111" s="101"/>
      <c r="B111" s="113"/>
      <c r="C111" s="95"/>
      <c r="D111" s="98"/>
      <c r="E111" s="107"/>
      <c r="F111" s="97"/>
    </row>
    <row r="112" spans="1:6" ht="118.8">
      <c r="A112" s="114" t="s">
        <v>157</v>
      </c>
      <c r="B112" s="106" t="s">
        <v>101</v>
      </c>
      <c r="C112" s="95"/>
      <c r="D112" s="98"/>
      <c r="E112" s="115"/>
      <c r="F112" s="97"/>
    </row>
    <row r="113" spans="1:6">
      <c r="A113" s="114"/>
      <c r="B113" s="106" t="s">
        <v>102</v>
      </c>
      <c r="C113" s="95" t="s">
        <v>116</v>
      </c>
      <c r="D113" s="134">
        <v>900</v>
      </c>
      <c r="E113" s="143">
        <v>0</v>
      </c>
      <c r="F113" s="143">
        <f>D113*E113</f>
        <v>0</v>
      </c>
    </row>
    <row r="114" spans="1:6">
      <c r="A114" s="114"/>
      <c r="B114" s="106"/>
      <c r="C114" s="116"/>
      <c r="D114" s="116"/>
      <c r="E114" s="116"/>
      <c r="F114" s="116"/>
    </row>
    <row r="115" spans="1:6" ht="105.6">
      <c r="A115" s="114" t="s">
        <v>158</v>
      </c>
      <c r="B115" s="106" t="s">
        <v>103</v>
      </c>
      <c r="C115" s="95"/>
      <c r="D115" s="98"/>
      <c r="E115" s="115"/>
      <c r="F115" s="97"/>
    </row>
    <row r="116" spans="1:6">
      <c r="A116" s="114"/>
      <c r="B116" s="106" t="s">
        <v>102</v>
      </c>
      <c r="C116" s="95" t="s">
        <v>116</v>
      </c>
      <c r="D116" s="134">
        <v>600</v>
      </c>
      <c r="E116" s="143">
        <v>0</v>
      </c>
      <c r="F116" s="143">
        <f>D116*E116</f>
        <v>0</v>
      </c>
    </row>
    <row r="117" spans="1:6">
      <c r="A117" s="114"/>
      <c r="B117" s="106"/>
      <c r="C117" s="116"/>
      <c r="D117" s="116"/>
      <c r="E117" s="116"/>
      <c r="F117" s="116"/>
    </row>
    <row r="118" spans="1:6" ht="105.6">
      <c r="A118" s="114" t="s">
        <v>159</v>
      </c>
      <c r="B118" s="106" t="s">
        <v>104</v>
      </c>
      <c r="C118" s="95"/>
      <c r="D118" s="98"/>
      <c r="E118" s="115"/>
      <c r="F118" s="97"/>
    </row>
    <row r="119" spans="1:6">
      <c r="A119" s="114"/>
      <c r="B119" s="106" t="s">
        <v>102</v>
      </c>
      <c r="C119" s="135" t="s">
        <v>116</v>
      </c>
      <c r="D119" s="134">
        <v>250</v>
      </c>
      <c r="E119" s="143">
        <v>0</v>
      </c>
      <c r="F119" s="143">
        <f>D119*E119</f>
        <v>0</v>
      </c>
    </row>
    <row r="120" spans="1:6">
      <c r="A120" s="114"/>
      <c r="B120" s="106"/>
      <c r="C120" s="116"/>
      <c r="D120" s="116"/>
      <c r="E120" s="116"/>
      <c r="F120" s="116"/>
    </row>
    <row r="121" spans="1:6" ht="26.4">
      <c r="A121" s="117" t="s">
        <v>160</v>
      </c>
      <c r="B121" s="106" t="s">
        <v>22</v>
      </c>
      <c r="C121" s="95"/>
      <c r="D121" s="98"/>
      <c r="E121" s="107"/>
      <c r="F121" s="97"/>
    </row>
    <row r="122" spans="1:6">
      <c r="A122" s="117"/>
      <c r="B122" s="106" t="s">
        <v>120</v>
      </c>
      <c r="C122" s="56"/>
      <c r="D122" s="118"/>
      <c r="E122" s="107"/>
      <c r="F122" s="97"/>
    </row>
    <row r="123" spans="1:6">
      <c r="A123" s="117"/>
      <c r="B123" s="106" t="s">
        <v>121</v>
      </c>
      <c r="C123" s="56"/>
      <c r="D123" s="118"/>
      <c r="E123" s="107"/>
      <c r="F123" s="97"/>
    </row>
    <row r="124" spans="1:6" ht="39.6">
      <c r="A124" s="117"/>
      <c r="B124" s="106" t="s">
        <v>122</v>
      </c>
      <c r="C124" s="56"/>
      <c r="D124" s="118"/>
      <c r="E124" s="107"/>
      <c r="F124" s="97"/>
    </row>
    <row r="125" spans="1:6">
      <c r="A125" s="117"/>
      <c r="B125" s="106" t="s">
        <v>123</v>
      </c>
      <c r="C125" s="56"/>
      <c r="D125" s="118"/>
      <c r="E125" s="107"/>
      <c r="F125" s="97"/>
    </row>
    <row r="126" spans="1:6">
      <c r="A126" s="117"/>
      <c r="B126" s="106" t="s">
        <v>124</v>
      </c>
      <c r="C126" s="56"/>
      <c r="D126" s="118"/>
      <c r="E126" s="107"/>
      <c r="F126" s="97"/>
    </row>
    <row r="127" spans="1:6" ht="27.75" customHeight="1">
      <c r="A127" s="117"/>
      <c r="B127" s="106" t="s">
        <v>174</v>
      </c>
      <c r="C127" s="56"/>
      <c r="D127" s="118"/>
      <c r="E127" s="107"/>
      <c r="F127" s="97"/>
    </row>
    <row r="128" spans="1:6">
      <c r="A128" s="117"/>
      <c r="B128" s="106" t="s">
        <v>125</v>
      </c>
      <c r="C128" s="56"/>
      <c r="D128" s="118"/>
      <c r="E128" s="107"/>
      <c r="F128" s="97"/>
    </row>
    <row r="129" spans="1:6">
      <c r="A129" s="117"/>
      <c r="B129" s="106" t="s">
        <v>105</v>
      </c>
      <c r="C129" s="95" t="s">
        <v>7</v>
      </c>
      <c r="D129" s="98">
        <v>2</v>
      </c>
      <c r="E129" s="143">
        <v>0</v>
      </c>
      <c r="F129" s="143">
        <f>D129*E129</f>
        <v>0</v>
      </c>
    </row>
    <row r="130" spans="1:6">
      <c r="A130" s="117"/>
      <c r="B130" s="106"/>
      <c r="C130" s="95"/>
      <c r="D130" s="98"/>
      <c r="E130" s="107"/>
      <c r="F130" s="97"/>
    </row>
    <row r="131" spans="1:6" ht="171.6">
      <c r="A131" s="101" t="s">
        <v>161</v>
      </c>
      <c r="B131" s="106" t="s">
        <v>140</v>
      </c>
      <c r="C131" s="95"/>
      <c r="D131" s="98"/>
      <c r="E131" s="107"/>
      <c r="F131" s="97"/>
    </row>
    <row r="132" spans="1:6">
      <c r="A132" s="101"/>
      <c r="B132" s="106" t="s">
        <v>105</v>
      </c>
      <c r="C132" s="95" t="s">
        <v>7</v>
      </c>
      <c r="D132" s="98">
        <v>15</v>
      </c>
      <c r="E132" s="143">
        <v>0</v>
      </c>
      <c r="F132" s="143">
        <f>D132*E132</f>
        <v>0</v>
      </c>
    </row>
    <row r="133" spans="1:6">
      <c r="A133" s="101"/>
      <c r="B133" s="106"/>
      <c r="C133" s="95"/>
      <c r="D133" s="98"/>
      <c r="E133" s="107"/>
      <c r="F133" s="97"/>
    </row>
    <row r="134" spans="1:6" ht="92.4">
      <c r="A134" s="101" t="s">
        <v>162</v>
      </c>
      <c r="B134" s="106" t="s">
        <v>143</v>
      </c>
      <c r="C134" s="95"/>
      <c r="D134" s="98"/>
      <c r="E134" s="107"/>
      <c r="F134" s="97"/>
    </row>
    <row r="135" spans="1:6">
      <c r="A135" s="101"/>
      <c r="B135" s="106" t="s">
        <v>106</v>
      </c>
      <c r="C135" s="95" t="s">
        <v>28</v>
      </c>
      <c r="D135" s="98">
        <v>2</v>
      </c>
      <c r="E135" s="143">
        <v>0</v>
      </c>
      <c r="F135" s="143">
        <f>D135*E135</f>
        <v>0</v>
      </c>
    </row>
    <row r="136" spans="1:6">
      <c r="A136" s="101"/>
      <c r="B136" s="106"/>
      <c r="C136" s="95"/>
      <c r="D136" s="98"/>
      <c r="E136" s="107"/>
      <c r="F136" s="97"/>
    </row>
    <row r="137" spans="1:6" ht="52.8">
      <c r="A137" s="101" t="s">
        <v>163</v>
      </c>
      <c r="B137" s="106" t="s">
        <v>175</v>
      </c>
      <c r="C137" s="95"/>
      <c r="D137" s="98"/>
      <c r="E137" s="107"/>
      <c r="F137" s="97"/>
    </row>
    <row r="138" spans="1:6">
      <c r="A138" s="101"/>
      <c r="B138" s="106" t="s">
        <v>106</v>
      </c>
      <c r="C138" s="95" t="s">
        <v>28</v>
      </c>
      <c r="D138" s="98">
        <v>6</v>
      </c>
      <c r="E138" s="143">
        <v>0</v>
      </c>
      <c r="F138" s="143">
        <f>D138*E138</f>
        <v>0</v>
      </c>
    </row>
    <row r="139" spans="1:6">
      <c r="A139" s="101"/>
      <c r="B139" s="106"/>
      <c r="C139" s="95"/>
      <c r="D139" s="98"/>
      <c r="E139" s="107"/>
      <c r="F139" s="97"/>
    </row>
    <row r="140" spans="1:6" ht="118.8">
      <c r="A140" s="101" t="s">
        <v>164</v>
      </c>
      <c r="B140" s="106" t="s">
        <v>138</v>
      </c>
      <c r="C140" s="95"/>
      <c r="D140" s="119"/>
      <c r="E140" s="107"/>
      <c r="F140" s="97"/>
    </row>
    <row r="141" spans="1:6" ht="26.4">
      <c r="A141" s="101"/>
      <c r="B141" s="106" t="s">
        <v>14</v>
      </c>
      <c r="C141" s="95"/>
      <c r="D141" s="119"/>
      <c r="E141" s="107"/>
      <c r="F141" s="97"/>
    </row>
    <row r="142" spans="1:6" ht="39.6">
      <c r="A142" s="101"/>
      <c r="B142" s="106" t="s">
        <v>139</v>
      </c>
      <c r="C142" s="95"/>
      <c r="D142" s="119"/>
      <c r="E142" s="107"/>
      <c r="F142" s="97"/>
    </row>
    <row r="143" spans="1:6" ht="66">
      <c r="A143" s="101"/>
      <c r="B143" s="106" t="s">
        <v>19</v>
      </c>
      <c r="C143" s="95"/>
      <c r="D143" s="119"/>
      <c r="E143" s="107"/>
      <c r="F143" s="97"/>
    </row>
    <row r="144" spans="1:6">
      <c r="A144" s="101"/>
      <c r="B144" s="106" t="s">
        <v>105</v>
      </c>
      <c r="C144" s="95" t="s">
        <v>7</v>
      </c>
      <c r="D144" s="119">
        <v>35</v>
      </c>
      <c r="E144" s="143">
        <v>0</v>
      </c>
      <c r="F144" s="143">
        <f>D144*E144</f>
        <v>0</v>
      </c>
    </row>
    <row r="145" spans="1:6">
      <c r="A145" s="101"/>
      <c r="B145" s="106"/>
      <c r="C145" s="95"/>
      <c r="D145" s="119"/>
      <c r="E145" s="107"/>
      <c r="F145" s="97"/>
    </row>
    <row r="146" spans="1:6" ht="118.8">
      <c r="A146" s="101" t="s">
        <v>165</v>
      </c>
      <c r="B146" s="106" t="s">
        <v>136</v>
      </c>
      <c r="C146" s="95"/>
      <c r="D146" s="119"/>
      <c r="E146" s="107"/>
      <c r="F146" s="97"/>
    </row>
    <row r="147" spans="1:6">
      <c r="A147" s="101"/>
      <c r="B147" s="106" t="s">
        <v>27</v>
      </c>
      <c r="C147" s="95"/>
      <c r="D147" s="119"/>
      <c r="E147" s="107"/>
      <c r="F147" s="97"/>
    </row>
    <row r="148" spans="1:6" ht="26.4">
      <c r="A148" s="101"/>
      <c r="B148" s="106" t="s">
        <v>137</v>
      </c>
      <c r="C148" s="95"/>
      <c r="D148" s="119"/>
      <c r="E148" s="107"/>
      <c r="F148" s="97"/>
    </row>
    <row r="149" spans="1:6" ht="66">
      <c r="A149" s="101"/>
      <c r="B149" s="106" t="s">
        <v>19</v>
      </c>
      <c r="C149" s="95"/>
      <c r="D149" s="119"/>
      <c r="E149" s="107"/>
      <c r="F149" s="97"/>
    </row>
    <row r="150" spans="1:6">
      <c r="A150" s="101"/>
      <c r="B150" s="106" t="s">
        <v>105</v>
      </c>
      <c r="C150" s="95" t="s">
        <v>7</v>
      </c>
      <c r="D150" s="119">
        <v>20</v>
      </c>
      <c r="E150" s="143">
        <v>0</v>
      </c>
      <c r="F150" s="143">
        <f>D150*E150</f>
        <v>0</v>
      </c>
    </row>
    <row r="151" spans="1:6">
      <c r="A151" s="101"/>
      <c r="B151" s="106"/>
      <c r="C151" s="95"/>
      <c r="D151" s="119"/>
      <c r="E151" s="107"/>
      <c r="F151" s="97"/>
    </row>
    <row r="152" spans="1:6" ht="145.19999999999999">
      <c r="A152" s="101" t="s">
        <v>166</v>
      </c>
      <c r="B152" s="106" t="s">
        <v>135</v>
      </c>
      <c r="C152" s="120"/>
      <c r="D152" s="98"/>
      <c r="E152" s="107"/>
      <c r="F152" s="97"/>
    </row>
    <row r="153" spans="1:6">
      <c r="A153" s="101"/>
      <c r="B153" s="106" t="s">
        <v>105</v>
      </c>
      <c r="C153" s="95" t="s">
        <v>7</v>
      </c>
      <c r="D153" s="72">
        <v>1</v>
      </c>
      <c r="E153" s="143">
        <v>0</v>
      </c>
      <c r="F153" s="143">
        <f>D153*E153</f>
        <v>0</v>
      </c>
    </row>
    <row r="154" spans="1:6">
      <c r="A154" s="101"/>
      <c r="B154" s="106"/>
      <c r="C154" s="95"/>
      <c r="D154" s="72"/>
      <c r="E154" s="107"/>
      <c r="F154" s="97"/>
    </row>
    <row r="155" spans="1:6" ht="79.2">
      <c r="A155" s="101" t="s">
        <v>167</v>
      </c>
      <c r="B155" s="106" t="s">
        <v>134</v>
      </c>
      <c r="C155" s="72"/>
      <c r="D155" s="72"/>
      <c r="E155" s="107"/>
      <c r="F155" s="97"/>
    </row>
    <row r="156" spans="1:6">
      <c r="A156" s="101"/>
      <c r="B156" s="106" t="s">
        <v>105</v>
      </c>
      <c r="C156" s="121" t="s">
        <v>7</v>
      </c>
      <c r="D156" s="72">
        <v>1</v>
      </c>
      <c r="E156" s="143">
        <v>0</v>
      </c>
      <c r="F156" s="143">
        <f>D156*E156</f>
        <v>0</v>
      </c>
    </row>
    <row r="157" spans="1:6">
      <c r="A157" s="101"/>
      <c r="B157" s="106"/>
      <c r="C157" s="121"/>
      <c r="D157" s="72"/>
      <c r="E157" s="107"/>
      <c r="F157" s="97"/>
    </row>
    <row r="158" spans="1:6" ht="118.8">
      <c r="A158" s="101" t="s">
        <v>168</v>
      </c>
      <c r="B158" s="106" t="s">
        <v>133</v>
      </c>
      <c r="C158" s="121"/>
      <c r="D158" s="72"/>
      <c r="E158" s="107"/>
      <c r="F158" s="97"/>
    </row>
    <row r="159" spans="1:6">
      <c r="A159" s="101"/>
      <c r="B159" s="106" t="s">
        <v>128</v>
      </c>
      <c r="C159" s="121" t="s">
        <v>116</v>
      </c>
      <c r="D159" s="136">
        <v>600</v>
      </c>
      <c r="E159" s="143">
        <v>0</v>
      </c>
      <c r="F159" s="143">
        <f>D159*E159</f>
        <v>0</v>
      </c>
    </row>
    <row r="160" spans="1:6">
      <c r="A160" s="11"/>
      <c r="B160" s="46"/>
      <c r="C160" s="18"/>
      <c r="D160" s="52"/>
      <c r="E160" s="25"/>
      <c r="F160" s="22"/>
    </row>
    <row r="161" spans="1:6">
      <c r="A161" s="82"/>
      <c r="B161" s="149" t="s">
        <v>107</v>
      </c>
      <c r="C161" s="150"/>
      <c r="D161" s="85"/>
      <c r="E161" s="86"/>
      <c r="F161" s="144">
        <f>SUM(F112:F159)</f>
        <v>0</v>
      </c>
    </row>
    <row r="162" spans="1:6">
      <c r="A162" s="23"/>
      <c r="B162" s="14"/>
      <c r="C162" s="45"/>
      <c r="D162" s="52"/>
      <c r="E162" s="4"/>
      <c r="F162" s="112"/>
    </row>
    <row r="163" spans="1:6">
      <c r="A163" s="23"/>
      <c r="B163" s="45"/>
      <c r="C163" s="18"/>
      <c r="D163" s="52"/>
      <c r="E163" s="4"/>
      <c r="F163" s="22"/>
    </row>
    <row r="164" spans="1:6">
      <c r="A164" s="87" t="s">
        <v>5</v>
      </c>
      <c r="B164" s="88" t="s">
        <v>9</v>
      </c>
      <c r="C164" s="110"/>
      <c r="D164" s="90"/>
      <c r="E164" s="100"/>
      <c r="F164" s="92"/>
    </row>
    <row r="165" spans="1:6">
      <c r="A165" s="11"/>
      <c r="B165" s="14"/>
      <c r="C165" s="18"/>
      <c r="D165" s="52"/>
      <c r="E165" s="24"/>
      <c r="F165" s="22"/>
    </row>
    <row r="166" spans="1:6" ht="52.8">
      <c r="A166" s="101" t="s">
        <v>169</v>
      </c>
      <c r="B166" s="106" t="s">
        <v>0</v>
      </c>
      <c r="C166" s="95"/>
      <c r="D166" s="98"/>
      <c r="E166" s="107"/>
      <c r="F166" s="97"/>
    </row>
    <row r="167" spans="1:6">
      <c r="A167" s="101"/>
      <c r="B167" s="106" t="s">
        <v>105</v>
      </c>
      <c r="C167" s="95" t="s">
        <v>7</v>
      </c>
      <c r="D167" s="98">
        <v>1</v>
      </c>
      <c r="E167" s="143">
        <v>0</v>
      </c>
      <c r="F167" s="143">
        <f>D167*E167</f>
        <v>0</v>
      </c>
    </row>
    <row r="168" spans="1:6">
      <c r="A168" s="101"/>
      <c r="B168" s="106"/>
      <c r="C168" s="95"/>
      <c r="D168" s="98"/>
      <c r="E168" s="107"/>
      <c r="F168" s="97"/>
    </row>
    <row r="169" spans="1:6">
      <c r="A169" s="82"/>
      <c r="B169" s="102" t="s">
        <v>10</v>
      </c>
      <c r="C169" s="103"/>
      <c r="D169" s="85"/>
      <c r="E169" s="86"/>
      <c r="F169" s="144">
        <f>SUM(F166:F167)</f>
        <v>0</v>
      </c>
    </row>
    <row r="170" spans="1:6">
      <c r="A170" s="23"/>
      <c r="B170" s="14"/>
      <c r="C170" s="18"/>
      <c r="D170" s="52"/>
      <c r="E170" s="4"/>
      <c r="F170" s="22"/>
    </row>
    <row r="171" spans="1:6">
      <c r="A171" s="23"/>
      <c r="B171" s="14"/>
      <c r="C171" s="18"/>
      <c r="D171" s="122"/>
      <c r="E171" s="13"/>
      <c r="F171" s="13"/>
    </row>
    <row r="172" spans="1:6" ht="13.8" thickBot="1">
      <c r="A172" s="34"/>
      <c r="B172" s="123" t="s">
        <v>11</v>
      </c>
      <c r="C172" s="33"/>
      <c r="D172" s="124"/>
      <c r="E172" s="125"/>
      <c r="F172" s="144">
        <f>F169+F161+F107+F78</f>
        <v>0</v>
      </c>
    </row>
    <row r="173" spans="1:6">
      <c r="A173" s="23"/>
      <c r="B173" s="14"/>
      <c r="C173" s="18"/>
      <c r="D173" s="126"/>
      <c r="E173" s="127"/>
      <c r="F173" s="27"/>
    </row>
    <row r="174" spans="1:6" ht="13.8" thickBot="1">
      <c r="A174" s="35"/>
      <c r="B174" s="123" t="s">
        <v>21</v>
      </c>
      <c r="C174" s="28"/>
      <c r="D174" s="128"/>
      <c r="E174" s="129"/>
      <c r="F174" s="144">
        <f>0.25*F172</f>
        <v>0</v>
      </c>
    </row>
    <row r="175" spans="1:6" ht="13.8" thickBot="1">
      <c r="A175" s="11"/>
      <c r="B175" s="14"/>
      <c r="C175" s="29"/>
      <c r="D175" s="130"/>
      <c r="E175" s="131"/>
      <c r="F175" s="30"/>
    </row>
    <row r="176" spans="1:6" ht="13.8" thickBot="1">
      <c r="A176" s="36"/>
      <c r="B176" s="132" t="s">
        <v>8</v>
      </c>
      <c r="C176" s="31"/>
      <c r="D176" s="130"/>
      <c r="E176" s="131"/>
      <c r="F176" s="145">
        <f>F172+F174</f>
        <v>0</v>
      </c>
    </row>
    <row r="177" spans="1:6">
      <c r="A177" s="12"/>
      <c r="B177" s="47"/>
      <c r="C177" s="15"/>
      <c r="D177" s="54"/>
      <c r="E177" s="5"/>
      <c r="F177" s="7"/>
    </row>
    <row r="178" spans="1:6" ht="35.25" customHeight="1">
      <c r="A178" s="57"/>
      <c r="B178" s="151" t="s">
        <v>24</v>
      </c>
      <c r="C178" s="151"/>
      <c r="D178" s="151"/>
      <c r="E178" s="151"/>
      <c r="F178" s="151"/>
    </row>
    <row r="179" spans="1:6" ht="23.25" customHeight="1">
      <c r="A179" s="57"/>
      <c r="B179" s="147" t="s">
        <v>23</v>
      </c>
      <c r="C179" s="147"/>
      <c r="D179" s="147"/>
      <c r="E179" s="147"/>
      <c r="F179" s="147"/>
    </row>
    <row r="180" spans="1:6" ht="21.75" customHeight="1">
      <c r="A180" s="12"/>
      <c r="B180" s="147" t="s">
        <v>29</v>
      </c>
      <c r="C180" s="147"/>
      <c r="D180" s="147"/>
      <c r="E180" s="147"/>
      <c r="F180" s="147"/>
    </row>
  </sheetData>
  <mergeCells count="62">
    <mergeCell ref="A61:F61"/>
    <mergeCell ref="A62:F62"/>
    <mergeCell ref="A26:F26"/>
    <mergeCell ref="A27:F27"/>
    <mergeCell ref="A28:F28"/>
    <mergeCell ref="A29:F29"/>
    <mergeCell ref="A30:F30"/>
    <mergeCell ref="A55:F55"/>
    <mergeCell ref="A56:F56"/>
    <mergeCell ref="A57:F57"/>
    <mergeCell ref="A58:F58"/>
    <mergeCell ref="A59:F59"/>
    <mergeCell ref="A60:F60"/>
    <mergeCell ref="A49:F49"/>
    <mergeCell ref="A50:F50"/>
    <mergeCell ref="A51:F51"/>
    <mergeCell ref="A52:F52"/>
    <mergeCell ref="A53:F53"/>
    <mergeCell ref="A54:F54"/>
    <mergeCell ref="A43:F43"/>
    <mergeCell ref="A44:F44"/>
    <mergeCell ref="A45:F45"/>
    <mergeCell ref="A46:F46"/>
    <mergeCell ref="A47:F47"/>
    <mergeCell ref="A48:F48"/>
    <mergeCell ref="A37:F37"/>
    <mergeCell ref="A38:F38"/>
    <mergeCell ref="A39:F39"/>
    <mergeCell ref="A40:F40"/>
    <mergeCell ref="A41:F41"/>
    <mergeCell ref="A42:F42"/>
    <mergeCell ref="A31:F31"/>
    <mergeCell ref="A32:F32"/>
    <mergeCell ref="A33:F33"/>
    <mergeCell ref="A34:F34"/>
    <mergeCell ref="A35:F35"/>
    <mergeCell ref="A36:F36"/>
    <mergeCell ref="A14:F14"/>
    <mergeCell ref="A15:F15"/>
    <mergeCell ref="A16:F16"/>
    <mergeCell ref="A17:F17"/>
    <mergeCell ref="A18:F18"/>
    <mergeCell ref="A25:F25"/>
    <mergeCell ref="A21:F21"/>
    <mergeCell ref="A19:F19"/>
    <mergeCell ref="A20:F20"/>
    <mergeCell ref="A8:F8"/>
    <mergeCell ref="A9:F9"/>
    <mergeCell ref="A10:F10"/>
    <mergeCell ref="A11:F11"/>
    <mergeCell ref="A12:F12"/>
    <mergeCell ref="A13:F13"/>
    <mergeCell ref="B180:F180"/>
    <mergeCell ref="A66:F66"/>
    <mergeCell ref="B161:C161"/>
    <mergeCell ref="B178:F178"/>
    <mergeCell ref="B179:F179"/>
    <mergeCell ref="A3:F3"/>
    <mergeCell ref="A4:F4"/>
    <mergeCell ref="A5:F5"/>
    <mergeCell ref="A6:F6"/>
    <mergeCell ref="A7:F7"/>
  </mergeCells>
  <conditionalFormatting sqref="D169:D170 D160:D163 D69:D73 E131 F121:F128 D121:D133 D137:F137 E70:F72 E75:F75 D79:F83 D86:F86 D89:F89 D92:F92 D101:F101 D104:F104 E108:F111 D110:D113 F112 D115:D116 F115 D118:D119 F118 D152:F152 D84 D87 D90 D94:F95 D93 D97:F98 D96 D99 D102 D105 F130:F131 E133:F133 D139:F143 D138 D145:F145 D144 E154:F155 E157:F158 E160:F160 E168:F168 E170:F171 E169 E162:F166 E161 E173:F173 E172 E175:F175 E174 E176 E107 D78:E78">
    <cfRule type="cellIs" dxfId="3" priority="4" stopIfTrue="1" operator="equal">
      <formula>0</formula>
    </cfRule>
  </conditionalFormatting>
  <conditionalFormatting sqref="D121:F128 D130:F130 D129">
    <cfRule type="cellIs" dxfId="2" priority="3" stopIfTrue="1" operator="equal">
      <formula>0</formula>
    </cfRule>
  </conditionalFormatting>
  <conditionalFormatting sqref="D146:F149 D151:F151 D150">
    <cfRule type="cellIs" dxfId="1" priority="2" stopIfTrue="1" operator="equal">
      <formula>0</formula>
    </cfRule>
  </conditionalFormatting>
  <conditionalFormatting sqref="D134:F134 D136:F136 D135">
    <cfRule type="cellIs" dxfId="0" priority="1" stopIfTrue="1" operator="equal">
      <formula>0</formula>
    </cfRule>
  </conditionalFormatting>
  <pageMargins left="0.98425196850393704" right="0.39370078740157483" top="0.3937007874015748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</vt:lpstr>
      <vt:lpstr>TROŠKOVNIK</vt:lpstr>
    </vt:vector>
  </TitlesOfParts>
  <Company>IN-AQUA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IN-AQUA d.o.o.</dc:creator>
  <cp:lastModifiedBy>Ivana Sučić</cp:lastModifiedBy>
  <cp:lastPrinted>2020-07-10T13:04:06Z</cp:lastPrinted>
  <dcterms:created xsi:type="dcterms:W3CDTF">2001-05-19T12:14:21Z</dcterms:created>
  <dcterms:modified xsi:type="dcterms:W3CDTF">2020-07-10T15:47:58Z</dcterms:modified>
</cp:coreProperties>
</file>