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na\Desktop\JAVNA NABAVA 2020\PARKING FENČEVINA\"/>
    </mc:Choice>
  </mc:AlternateContent>
  <bookViews>
    <workbookView xWindow="0" yWindow="0" windowWidth="28800" windowHeight="12435" activeTab="1"/>
  </bookViews>
  <sheets>
    <sheet name="Sheet3" sheetId="6" r:id="rId1"/>
    <sheet name="Troškovnik" sheetId="1" r:id="rId2"/>
    <sheet name="Rekapitulacija" sheetId="3" r:id="rId3"/>
  </sheets>
  <definedNames>
    <definedName name="_xlnm.Print_Titles" localSheetId="1">Troškovnik!$1:$1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2" i="1" l="1"/>
  <c r="F91" i="1"/>
  <c r="F90" i="1"/>
  <c r="F89" i="1"/>
  <c r="F88" i="1"/>
  <c r="F87" i="1"/>
  <c r="F86" i="1"/>
  <c r="F85" i="1"/>
  <c r="F84" i="1"/>
  <c r="F83" i="1"/>
  <c r="F82" i="1"/>
  <c r="F81" i="1"/>
  <c r="F79" i="1"/>
  <c r="F78" i="1"/>
  <c r="F76" i="1"/>
  <c r="F75" i="1"/>
  <c r="F73" i="1"/>
  <c r="F72" i="1"/>
  <c r="F71" i="1"/>
  <c r="F70" i="1"/>
  <c r="F69" i="1"/>
  <c r="F68" i="1"/>
  <c r="F66" i="1"/>
  <c r="F65" i="1"/>
  <c r="F64" i="1"/>
  <c r="F59" i="1"/>
  <c r="F58" i="1"/>
  <c r="F57" i="1"/>
  <c r="F56" i="1"/>
  <c r="F55" i="1"/>
  <c r="F53" i="1"/>
  <c r="F52" i="1"/>
  <c r="F51" i="1"/>
  <c r="F50" i="1"/>
  <c r="F49" i="1"/>
  <c r="F46" i="1"/>
  <c r="F44" i="1"/>
  <c r="F43" i="1"/>
  <c r="F42" i="1"/>
  <c r="F41" i="1"/>
  <c r="F40" i="1"/>
  <c r="F39" i="1"/>
  <c r="F38" i="1"/>
  <c r="F37" i="1"/>
  <c r="F36" i="1"/>
  <c r="F35" i="1"/>
  <c r="F34" i="1"/>
  <c r="F31" i="1"/>
  <c r="F30" i="1"/>
  <c r="F29" i="1"/>
  <c r="F27" i="1"/>
  <c r="F26" i="1"/>
  <c r="F25" i="1"/>
  <c r="F24" i="1"/>
  <c r="F28" i="1" l="1"/>
  <c r="F67" i="1"/>
  <c r="F17" i="3" s="1"/>
  <c r="F80" i="1"/>
  <c r="F20" i="3" s="1"/>
  <c r="F77" i="1"/>
  <c r="F19" i="3" s="1"/>
  <c r="F23" i="1"/>
  <c r="F74" i="1"/>
  <c r="F18" i="3" s="1"/>
  <c r="F33" i="1"/>
  <c r="F63" i="1"/>
  <c r="F16" i="3" s="1"/>
  <c r="F15" i="3" l="1"/>
  <c r="F21" i="1"/>
  <c r="F22" i="1"/>
  <c r="F20" i="1"/>
  <c r="F19" i="1"/>
  <c r="F18" i="1"/>
  <c r="F17" i="1" l="1"/>
  <c r="F16" i="1"/>
  <c r="F14" i="1"/>
  <c r="F13" i="1"/>
  <c r="F11" i="1"/>
  <c r="F10" i="1"/>
  <c r="F9" i="1"/>
  <c r="F8" i="1"/>
  <c r="F7" i="1"/>
  <c r="F6" i="1"/>
  <c r="F5" i="1"/>
  <c r="F4" i="1"/>
  <c r="F3" i="1"/>
  <c r="F2" i="1" l="1"/>
  <c r="F15" i="1"/>
  <c r="F12" i="1" s="1"/>
  <c r="F60" i="1"/>
  <c r="F61" i="1"/>
  <c r="F45" i="1" l="1"/>
  <c r="F11" i="3" s="1"/>
  <c r="F54" i="1"/>
  <c r="F14" i="3" s="1"/>
  <c r="F9" i="3"/>
  <c r="F10" i="3"/>
  <c r="F7" i="3"/>
  <c r="F48" i="1"/>
  <c r="F13" i="3" s="1"/>
  <c r="F8" i="3"/>
  <c r="F6" i="3"/>
  <c r="F12" i="3" l="1"/>
  <c r="F5" i="3"/>
  <c r="F21" i="3" l="1"/>
  <c r="F22" i="3" s="1"/>
  <c r="F23" i="3" s="1"/>
</calcChain>
</file>

<file path=xl/sharedStrings.xml><?xml version="1.0" encoding="utf-8"?>
<sst xmlns="http://schemas.openxmlformats.org/spreadsheetml/2006/main" count="311" uniqueCount="210">
  <si>
    <t>Naručitelj:</t>
  </si>
  <si>
    <t>Predmet:</t>
  </si>
  <si>
    <t>Opis radova</t>
  </si>
  <si>
    <t>Količina</t>
  </si>
  <si>
    <t>Jedinična cijena</t>
  </si>
  <si>
    <t>PRIPREMNI RADOVI</t>
  </si>
  <si>
    <t>ZEMLJANI RADOVI</t>
  </si>
  <si>
    <t>KOLNIČKA KONSTRUKCIJA</t>
  </si>
  <si>
    <t>BETONSKI RADOVI</t>
  </si>
  <si>
    <t>ZBIRNO:</t>
  </si>
  <si>
    <t>PDV (25%):</t>
  </si>
  <si>
    <t>SVEUKUPNO:</t>
  </si>
  <si>
    <t>m3</t>
  </si>
  <si>
    <t>m1</t>
  </si>
  <si>
    <t>Uklanjanje grmlja, šiblja i drveća do Ø 10 cm.  Ovaj rad obuhvaća uklanjanje grmlja, šiblja i drveća s odsijecanjem grana na dužine pogodne za prijevoz, čišćenje i uklanjanje sveg nepotrebnog materijala zaostalog nakon izvedenih radova, prijevoz na odlagalište te uključivo uređenje istog. Obračun je po m2 očišćene zarasle površine. Izvedba, kontrola kakvoće i obračun prema OTU 1-03.1.</t>
  </si>
  <si>
    <t>m2</t>
  </si>
  <si>
    <t>kom</t>
  </si>
  <si>
    <t>Strojni široki iskop tla  na trasi, u materijalu kategorije "C". Prema odredbama projekta s utovarom u prijevozno sredstvo. Rad se mjeri u kubičnim metrima stvarno iskopanog materijala, mjereno u sraslom stanju, a u jediničnu cijenu uračunati su svi radovi na iskopu materijala sa utovarom u prijevozna sredstva, radovi na uređenju i čišćenju pokosa od labilnih blokova i rastresitog materijala, planiranje iskopanih i susjednih površina.  Izvedba, kontrola kakvoće i obračun prema OTU 2-02.</t>
  </si>
  <si>
    <t>Izrada posteljice od miješanih materijala, Sz≥100 %, Ms≥35 Mn/m2. Strojna izrada posteljice od zemljanih  ili miješanih materijala, završnog sloja usjeka ili nasipa, ujednačene nosivosti s grubim i finim planiranjem, eventualnom sanacijom pojedinih manjih površina slabijeg materijala i zbijanjem do tražene zbijenosti uz potrebno vlaženje ili sušenje. Izrada posteljice mora biti prema projektu, osobito obzirom na visinske kote, postignute nagibe i zbijenost materijala. Obračun je u četvornim metrima uređene i zbijene posteljice. U cijeni je uključen sav rad, materijal te prijevozi, potrebni za potpuno dovršenje uređene i zbijene posteljice, uključujući i ispitivanje i kontrolu kakvoće. Izvedba, kontrola kakvoće i obračun prema OTU 2-10, 2-10.1 i 2-10.2</t>
  </si>
  <si>
    <t>Nabava, prijevoz i postavljanje stupova od FeZn cijevi, Ø 60,3 mm. Stupovi se postavljaju u skladu s projektom prometne opreme i signalizacije, važećim Pravilnikom o prometnim znakovima, opremi i signalizaciji na cestama i važećim hrvatskim normama koje reguliraju to područje. U cijeni je uključena dobava i postava stupova prema projektu, svi prijevozi i prijenosi sa skladištenjem te sav rad i materijal za ugradnju po uvjetima iz projekta. Obračun je po m1 ugrađenih stupova.  Izvedba i kontrola kakvoće prema OTU 9-01.</t>
  </si>
  <si>
    <t>Stavka</t>
  </si>
  <si>
    <t>Jedinica mjere</t>
  </si>
  <si>
    <t>Ugovoreno (kn)</t>
  </si>
  <si>
    <t>Strojni široki iskop tla  na trasi, u materijalu kategorije "B". Prema odredbama projekta s utovarom u prijevozno sredstvo. Rad se mjeri u kubičnim metrima stvarno iskopanog materijala, mjereno u sraslom stanju, a u jediničnu cijenu uračunati su svi radovi na iskopu materijala sa utovarom u prijevozna sredstva, radovi na uređenju i čišćenju pokosa od labilnih blokova i rastresitog materijala, planiranje iskopanih i susjednih površina.  Izvedba, kontrola kakvoće i obračun prema OTU 2-02.</t>
  </si>
  <si>
    <t>1.1</t>
  </si>
  <si>
    <t>1.2</t>
  </si>
  <si>
    <t>Uklanjanje drveća i panjeva Ø 10-30 cm.  Ovaj rad obuhvaća uklanjanje drveća i panjeva s odsijecanjem grana na dužine pogodne za prijevoz, čišćenje i uklanjanje sveg nepotrebnog materijala zaostalog nakon izvedenih radova, prijevoz na odlagalište te uključivo uređenje istog. Obračun je po komadu uklonjenog stabla. Izvedba, kontrola kakvoće i obračun prema OTU 1-03.1.</t>
  </si>
  <si>
    <t>Strojni široki iskop tla  na trasi, u materijalu kategorije "A". Prema odredbama projekta s utovarom u prijevozno sredstvo. Rad se mjeri u kubičnim metrima stvarno iskopanog materijala, mjereno u sraslom stanju, a u jediničnu cijenu uračunati su svi radovi na iskopu materijala sa utovarom u prijevozna sredstva, radovi na uređenju i čišćenju pokosa od labilnih blokova i rastresitog materijala, planiranje iskopanih i susjednih površina.  Izvedba, kontrola kakvoće i obračun prema OTU 2-02.</t>
  </si>
  <si>
    <t>Ugradnja tipskih betonskih kanalica dimenzija 40/12/50 cm, u sloj podložnog betona klase C 16/20 debljine 15 cm.  Obračun je po metru dužnom ugrađenih kanalica. U cijeni je uključena izrada, planiranje i zbijanje podloge, nabava podložnog materijala i kanalica, svi prijevozi i prijenosi, privremeno skladištenje, razvoz i postavljanje predgotovljenih elemenata, obrada sljubnica, postavljanje i demontaža potrebne oplate, rad na ugradnji i njezi betona i sav rad, oprema i materijal potreban za potpuno dovršenje stavke. Izvedba, kontrola kakvoće i obračun prema OTU 3-04.9.</t>
  </si>
  <si>
    <t>Rušenje i uklanjanje postojeće pješačke staze debljine 20-25 cm.  Ovaj rad obuhvaća rušenje i uklanjanje postojeće pješačke staze te utovar i prijevoz na odlagalište. Obračun je po m2 porušene i ukonjene pješačke staze. Izvedba, kontrola kakvoće i obračun prema OTU 1-03.2.</t>
  </si>
  <si>
    <t>1.1.1</t>
  </si>
  <si>
    <t>1.1.2</t>
  </si>
  <si>
    <t>1.1.3</t>
  </si>
  <si>
    <t>1.1.4</t>
  </si>
  <si>
    <t>1.1.8</t>
  </si>
  <si>
    <t>1.2.1</t>
  </si>
  <si>
    <t>1.2.2</t>
  </si>
  <si>
    <t>1.3</t>
  </si>
  <si>
    <t>1.3.1</t>
  </si>
  <si>
    <t>1.3.3</t>
  </si>
  <si>
    <t>1.4</t>
  </si>
  <si>
    <t>1.5</t>
  </si>
  <si>
    <t>1.5.1</t>
  </si>
  <si>
    <t>1.5.2</t>
  </si>
  <si>
    <t>1.5.3</t>
  </si>
  <si>
    <t>1.5.4</t>
  </si>
  <si>
    <t>1.6</t>
  </si>
  <si>
    <t>1.6.1</t>
  </si>
  <si>
    <t>1.5.5</t>
  </si>
  <si>
    <t>Rušenje i uklanjanje postojećih rubnjaka s utovarom i prijevozom na mjesto oporabe ili zbrinjavanja.  Obračun je po m1 porušenih i ukonjenih rubnjaka. Izvedba, kontrola kakvoće i obračun prema OTU 1-03.2.</t>
  </si>
  <si>
    <t>ODVODNJA</t>
  </si>
  <si>
    <t xml:space="preserve">Ručni iskop probnih rovova  (šliceva) radi utvrđivanja stvarnog položaja postojećih podzemnih instalacija uz nadzor vlasnika istih te eventualna zaštita istih.
Točnu lokaciju, raspored i broj kontrolnih rovova odredit će nadzorni inženjer u dogovoru s projektantom i izvođačem na osnovi uvida u situacijski plan instalacija kao i temeljem dobivenih informacija od vlasnika istih. 
Iskop vršiti pažljivo kako ne bi došlo do oštećenja instalacija. Sve kontrolne rovove i stanje na terenu upisati u građevinski dnevnik.  Obračun je po kom kompletno izvedenih probnih rovova. </t>
  </si>
  <si>
    <t xml:space="preserve">Izrada nosivog sloja (Ms≥100 MN/m2) od drobljenog kamenog materijala, najvećeg zrna 63 mm, debljine 30 cm.  U cijenu je uključena dobava materijala, utovar, prijevoz, i ugradnja (strojno razastiranje, planiranje i zbijanje do traženog modula stišljivosti ili stupnja zbijenosti) na uređenu i preuzetu podlogu. Obračun je po m3 ugrađenog materijala u zbijenom stanju. Izvedba, kontrola kakvoće i obračun prema OTU 5-01. </t>
  </si>
  <si>
    <t>OPREMA CESTE</t>
  </si>
  <si>
    <t>PROMETNI ZNAKOVI (OKOMITA SIGNALIZACIJA)</t>
  </si>
  <si>
    <t>1.2.3</t>
  </si>
  <si>
    <t>2</t>
  </si>
  <si>
    <t>2.1</t>
  </si>
  <si>
    <t>2.1.1</t>
  </si>
  <si>
    <t>2.1.2</t>
  </si>
  <si>
    <t>2.1.3</t>
  </si>
  <si>
    <t>2.1.4</t>
  </si>
  <si>
    <t>2.1.5</t>
  </si>
  <si>
    <t>2.2</t>
  </si>
  <si>
    <t>2.2.1</t>
  </si>
  <si>
    <t>2.2.2</t>
  </si>
  <si>
    <t>2.2.3</t>
  </si>
  <si>
    <t>2.2.4</t>
  </si>
  <si>
    <t>2.2.5</t>
  </si>
  <si>
    <t>2.2.6</t>
  </si>
  <si>
    <t>2.2.7</t>
  </si>
  <si>
    <t>Lociranje komunalnih instalacija i priključaka s označavanjem trase postojećih instalacija i križanja s novoprojektiranom trasom. Rad obuhvaća lociranje komunalnih instalacija i priključaka, koji se križaju sa novoprojektiranom trasom odvodnje i koji tijekom gradnje odvodnje  mogu biti ugroženi. Jedinična cijena obuhvaća sav rad, opremu i materijal potreban za potpuno dovršenje stavke uključujući i eventualne izlaske ovlaštenog predstavnika vlasnika komunalnih instalacija. Izvedba, kontrola kakvoće i obračun prema OTU 1-03.5.</t>
  </si>
  <si>
    <t>Prijevoz na ovlašteno odlagalište građevinskog materijala kategorije "C", na odlagalište po izboru izvođača. Prijevoz do mjesta istovara s razastiranjem, te potrebnim osiguranjem na gradilištu i javnim prometnicama.  Količina prevezenog materijala mjeri se u  kubičnim metrima iskopanog sraslog materijala prema projektu i stvarno prevezenog na određenu udaljenost. Izvedba, kontrola kakvoće i obračun prema OTU 2-07.</t>
  </si>
  <si>
    <t>Ugradnja rubnjaka (na podlozi od betona klase C 16/20) od predgotovljenih betonskih elemenata klase C 40/50, dimenzija 15/25 cm. Postavljanje rubnjaka prema detaljima iz projekta.  Obračun je po m1 izvedenog rubnjaka, a u cijeni je uključena izvedba podloge, nabava i doprema predgotovljenih elemenata i betona, privremeno uskladištenje i razvoz, svi prijevozi i prijenosi, priprema podloge, rad na ugradnji s obradom sljubnica, njega betona te sav potreban dodatni rad, oprema i materijal što je potreban za potpuno dovršenje stavke.  Izvedba, kontrola kakvoće i obračun prema OTU 3-04.7.1.</t>
  </si>
  <si>
    <t>Ispitivanje vodonepropusnosti kolektora i spojeva cijevi sa oknima. Sav rad na provjeri vodonepropusnosti do dobivanja uvjerenja o vodonepropusnosti građevine. U cijenu je uključen prethodni pregled i eventualno dodatno čišćenje te vizualni pregled funkcionalnosti, brtvljenje svih otvora i ispusta s provjerom, punjenje vodom te komisijsko mjerenje gubitaka vode prema OTU, pronalaženje uzroka eventualne propusnosti građevine i uklanjanje istih, te ponovna mjerenja do postizanja vodonepropusnosti. Izvedba, kontrola kakvoće i obračun prema OTU 3-05.7.</t>
  </si>
  <si>
    <t>OZNAKE NA KOLNIKU (VODORAVNA SIGNALIZACIJA)</t>
  </si>
  <si>
    <t>1</t>
  </si>
  <si>
    <t>1.2.4</t>
  </si>
  <si>
    <t>1.2.5</t>
  </si>
  <si>
    <t>1.2.6</t>
  </si>
  <si>
    <t>1.2.7</t>
  </si>
  <si>
    <t>1.2.8</t>
  </si>
  <si>
    <t>1.2.9</t>
  </si>
  <si>
    <t>1.4.1</t>
  </si>
  <si>
    <t>1.4.2</t>
  </si>
  <si>
    <t>1.4.3</t>
  </si>
  <si>
    <t>1.3.4</t>
  </si>
  <si>
    <t>1.5.6</t>
  </si>
  <si>
    <t>1.5.7</t>
  </si>
  <si>
    <t>Zatrpavanje rova kanalizacije (uključena nabava materijala) pjeskovitim materijalom. Zatrpavanje kanalizacije nakon ispitivanja vodonepropusnosti i preuzimanja ugrađenih cijevi prvim slojem do visine 30 cm iznad cijevi pogodnim materijalom s najvećim zrnom do 12 mm s pažljivim zbijanjem do tražene zbijenosti. Obračunava se po m3  ugrađenog materijala po mjerama iz projekta uz odbitak volumena cijevi, a u cijeni je uključena nabava i doprema pogodnog materijala te oprezno zbijanje, ručno ili laganim sredstvima za sabijanje tla, kako ne bi došlo do oštećenja kanalizacijske cijevi, kao i svi prijevozi, oprema, rad na izradi ispune rova i sve ostalo što je potrebno za potpuno dovršenje rada.  Izvedba, kontrola kakvoće i obračun prema OTU 3-04.6.</t>
  </si>
  <si>
    <t>1.5.8</t>
  </si>
  <si>
    <t>1.5.9</t>
  </si>
  <si>
    <t>1.5.10</t>
  </si>
  <si>
    <t>Izrada razdjelne crte bijele boje pune, s retroreflektivnim zrncima klase II, širine 12 cm. Oznake na kolniku izvode se prema projektu prometne opreme i signalizacije, a u skladu s važećim Pravilnikom o prometnim znakovima, opremi i signalizaciji na cestama i važećim hrvatskim normama koje reguliraju to područje (HRN 1436). U cijenu ulazi sav rad, materijal prijevoz i sve ostalo što je potrebno za potpuni dovršetak posla uključujući potrebna ispitivanja kakvoće materijala i rada. Obračun je po m1 izvedenih oznaka. Izvedba, kontrola kakvoće i obračun prema OTU 9-02 i 9-02.1.</t>
  </si>
  <si>
    <t>Izrada razdjelne crte bijele boje isprekidane, punog/praznog polja 1/1 m, s retroreflektivnim zrncima klase II, širine 12 cm. Oznake na kolniku izvode se prema projektu prometne opreme i signalizacije, a u skladu s važećim Pravilnikom o prometnim znakovima, opremi i signalizaciji na cestama i važećim hrvatskim normama koje reguliraju to područje (HRN 1436). U cijenu ulazi sav rad, materijal prijevoz i sve ostalo što je potrebno za potpuni dovršetak posla uključujući potrebna ispitivanja kakvoće materijala i rada. Obračun je po m1 izvedenih oznaka. Izvedba, kontrola kakvoće i obračun prema OTU 9-02 i 9-02.1.</t>
  </si>
  <si>
    <t>Izrada parkirališnih mjesta osoba sa invaliditetom žutom linijom širine 12cm (H56) s retroreflektivnim zrncima klase II. Oznake na kolniku izvode se prema projektu prometne opreme i signalizacije, a u skladu s važećim Pravilnikom o prometnim znakovima, opremi i signalizaciji na cestama i važećim hrvatskim normama koje reguliraju to područje (HRN 1436). U cijenu ulazi sav rad, materijal prijevoz i sve ostalo što je potrebno za potpuni dovršetak posla uključujući potrebna ispitivanja kakvoće materijala i rada. Obračun je po komdau izvedenog parkirnog mjesta. Izvedba, kontrola kakvoće i obračun prema OTU 9-02 i 9-02.3.</t>
  </si>
  <si>
    <t>Izrada parkirališnih mjesta bijelom linijom širine 12cm (H62) s retroreflektivnim zrncima klase II. Oznake na kolniku izvode se prema projektu prometne opreme i signalizacije, a u skladu s važećim Pravilnikom o prometnim znakovima, opremi i signalizaciji na cestama i važećim hrvatskim normama koje reguliraju to područje (HRN 1436). U cijenu ulazi sav rad, materijal prijevoz i sve ostalo što je potrebno za potpuni dovršetak posla uključujući potrebna ispitivanja kakvoće materijala i rada. Obračun je po komdau izvedenog parkirnog mjesta. Izvedba, kontrola kakvoće i obračun prema OTU 9-02 i 9-02.3.</t>
  </si>
  <si>
    <t>BETONSKI RUBNJACI I NOGOSTUP</t>
  </si>
  <si>
    <t>1.3.2</t>
  </si>
  <si>
    <t xml:space="preserve">Dovođenje postojeće instalacije cestovne rasvjete u beznaponsko stanje - odspajanje pojnih kabela iz trafostanice i vađenje uložaka osigurača u ormarima cestovne rasvjete. Jedinična cijena obuhvaća sav rad i opremu potrebnu za kompletno dovršenje stavke.  </t>
  </si>
  <si>
    <t>1.2.10</t>
  </si>
  <si>
    <t>Izrada bankina od zrnatog kamenog materijala širine 50 cm, debljine 35 cm. Bankina se izvodi na uredno izvedenoj i preuzetoj podlozi, veličine zrna 0-31,5 mm, širine i debljine u zbijenom stanju prema projektu. U cijenu je uključena nabava i prijevoz potrebnog materijala, razastiranje, grubo i fino planiranje, te zbijanje do tražene zbijenosti, debljine sloja i nagiba prema projektu i svi potrebni strojevi za dovršenje stavke. Obračun je u m1 izrađene bankine debljine i širine određene projektom. Izvedba, kontrola kakvoće i obračun prema OTU 2-16. i 2-16.1.</t>
  </si>
  <si>
    <t xml:space="preserve">Strojno zasjecanje asfalta kolnika i nogostupa. Stavkom su obuhvaćena sva strojna zasijecanja asfalta na mjestima uklapanja nove i stare kolničke konstrukcije, na mjestina spoja novog i postojećeg nogostupa, zasijecanja pri izvedbi prekopa i sl. Jedinična cijena obuhvaća sav rad, opremu i materijal potreban za potpuno dovršenje stavke. Obračun je po m1.  </t>
  </si>
  <si>
    <t xml:space="preserve">Izrada nosivog sloja (Ms≥60 MN/m2) nogostupa, na mjestu obnove postojećeg nogostupa i izgradnje novog nogostupa, od drobljenog kamenog materijala, najvećeg zrna 31,5 mm, debljine 15-40 cm.  U cijenu je uključena dobava materijala, utovar, prijevoz, i ugradnja (strojno razastiranje, planiranje i zbijanje do traženog modula stišljivosti ili stupnja zbijenosti) na uređenu i preuzetu podlogu. Obračun je po m3 ugrađenog materijala u zbijenom stanju. Izvedba, kontrola kakvoće i obračun prema OTU 5-01. </t>
  </si>
  <si>
    <t>Izrada habajućeg sloja nogostupa  AC 11 surf, debljine 4,0 cm, na mjestu obnove postojećeg nogostupa i izgradnje novog nogostupa.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 tehničkim svojstvima i zahtjevima za građevne proizvode za proizvodnju asfaltnih mješavina i za asfaltne slojeve kolnika.</t>
  </si>
  <si>
    <t>Strojni iskop rova za kanalizaciju sa razupiranjem, u materijalu kategorije "C", dubine do 2 m. Prema nacrtima iz projekta, projektirane širine sa razupiranjem. Rad se mjeri u kubičnim metrima stvarno iskopanog rova u sraslom tlu, a u cijenu je uključen iskop i svi pomoćni radovi (razupiranje, oplate, crpljenja vode, vertikalni prijenosi, privremeno odlaganje i sl.), poravnanje dna, eventualno potrebna mjestimična sanacija dna iskopa, zatrpavanje rova nakon ugradnje kanalizacije sa nabijanjem slojeva, odlaganje, razastiranje i utovar u prijevozno sredstvo viška materijala s uređenjem i čišćenjem terena u pojasu rova. Izvedba, kontrola kakvoće i obračun prema OTU 2-05 i 3-04.1.</t>
  </si>
  <si>
    <t>Izrada modularnih slivnika s ljevano-željeznom kišnom rešetkom dimenzija 400x400 mm, nosivosti 400 kN od PEHD-a, dubine 1,40 m, DN 500 mm. Izrada modularnog slivnika na uredno izvedenu podlogu, u svemu prema projektu.  Obračun je po komadu izvedenog slivnika, a u cijeni je uključena nabava, prijevoz i ugradnja svih sastavnih dijelova prema uputi proizvođača, izrada betonske podloge,  postavljanje okvira i kišne rešetke kao i sav ostali rad, oprema i materijal potreban za potpuno dovršenje stavke. Izvedba, kontrola kakvoće i obračun prema OTU 3-04.5.</t>
  </si>
  <si>
    <t xml:space="preserve">Zatrpavanje rova zamjenskim materijalom, veličine zrna do 63 mm (drobljenim kamenom, šljunkom) nakon izvedbe obloge cjevovoda do nosivog sloja prometnice. Stavka obuhvaća strojno nasipanje i razastiranje, prema potrebi vlaženje ili sušenje, planiranje nasipanih slojeva debljine i nagiba prema projektu, zbijanje strojnim i ručnim nabijačima, a završni sloj prije izrade kolničke konstrukcije sabiti na modul stišljivosti Ms 40 MN/m2. Stavka obuhvaća i nabijanje slojeva po zahtjevima iz projektne dokumentacije (slojevi 30 cm) uz osiguranje propisane zbijenosti. Posebnu pozornost obratiti da se pri zatrpavanju ne ubacuju kameni ili betonski komadi kako se ne bi oštetio cjevovod. Jedinična cijena obuhvaća zatrpavanje rova te sav ostali rad, materijal i opremu potrebnu za potpuno dovršenje stavke. Obračun je po m3 ugrađenog materijala u sraslom stanju. </t>
  </si>
  <si>
    <t>1.5.11</t>
  </si>
  <si>
    <t>Postavljanje prometnog znaka B02 s retroreflektirajućom folijom klase II, debljine lima 3 mm, Ø 60 cm. Prometni znakovi postavljaju se prema projektu prometne opreme i signalizacije, a u skladu s važećim Pravilnikom o prometnim znakovima, opremi i signalizaciji na cestama i važećim hrvatskim normama koje reguliraju to područje (HRN EN 12899-1). U cijeni je uključena dobava i montaža, svi prijevozi, prijenosi i skladištenje, sav rad i materijal, te pričvrsni elementi i pribor za ugradnju po uvjetima iz projekta. Obračun je po komadu pričvršćenih znakova. Podloga prometnog znaka izrađuje se od aluminijskog lima sa dvostruko povijenim rubom. Izvedba i kontrola kakvoće prema OTU 9.01 i 9.01.1.</t>
  </si>
  <si>
    <t>Postavljanje prometnog znaka C35 s retroreflektirajućom folijom klase II, debljine lima 3 mm, 40x40 cm. Prometni znakovi postavljaju se prema projektu prometne opreme i signalizacije, a u skladu s važećim Pravilnikom o prometnim znakovima, opremi i signalizaciji na cestama i važećim hrvatskim normama koje reguliraju to područje (HRN EN 12899-1). U cijeni je uključena dobava i montaža, svi prijevozi, prijenosi i skladištenje, sav rad i materijal, te pričvrsni elementi i pribor za ugradnju po uvjetima iz projekta. Obračun je po komadu pričvršćenih znakova. Podloga prometnog znaka izrađuje se od aluminijskog lima sa dvostruko povijenim rubom. Izvedba i kontrola kakvoće prema OTU 9.01 i 9.01.1.</t>
  </si>
  <si>
    <t>Postavljanje prometnog znaka E04 s retroreflektirajućom folijom klase II, debljine lima 3 mm, 40x20 cm. Prometni znakovi postavljaju se prema projektu prometne opreme i signalizacije, a u skladu s važećim Pravilnikom o prometnim znakovima, opremi i signalizaciji na cestama i važećim hrvatskim normama koje reguliraju to područje (HRN EN 12899-1). U cijeni je uključena dobava i montaža, svi prijevozi, prijenosi i skladištenje, sav rad i materijal, te pričvrsni elementi i pribor za ugradnju po uvjetima iz projekta. Obračun je po komadu pričvršćenih znakova. Podloga prometnog znaka izrađuje se od aluminijskog lima sa dvostruko povijenim rubom. Izvedba i kontrola kakvoće prema OTU 9.01 i 9.01.1.</t>
  </si>
  <si>
    <t>Postavljanje prometnog znaka E32 s retroreflektirajućom folijom klase II, debljine lima 3 mm, 40x20 cm. Prometni znakovi postavljaju se prema projektu prometne opreme i signalizacije, a u skladu s važećim Pravilnikom o prometnim znakovima, opremi i signalizaciji na cestama i važećim hrvatskim normama koje reguliraju to područje (HRN EN 12899-1). U cijeni je uključena dobava i montaža, svi prijevozi, prijenosi i skladištenje, sav rad i materijal, te pričvrsni elementi i pribor za ugradnju po uvjetima iz projekta. Obračun je po komadu pričvršćenih znakova. Podloga prometnog znaka izrađuje se od aluminijskog lima sa dvostruko povijenim rubom. Izvedba i kontrola kakvoće prema OTU 9.01 i 9.01.2.</t>
  </si>
  <si>
    <t>CESTOVNA RASVJETA</t>
  </si>
  <si>
    <t>PRIPREMNI I ZAVRŠNI RADOVI</t>
  </si>
  <si>
    <t xml:space="preserve">Iskolčenje trase kabela.  Kolčenje kabelske trase ili osi kabelskih rovova obuhvaća radove koji prethode iskopu kabelskih kanala, a značajni su za kvalitetno obavljanje cijelog posla. Kolčenju moraju biti nazočni:
- Predstavnici investitora
- Nadzorni inženjer
- Izvoditelji radova
- Predstavnici komunalnog vodovodnog poduzeća
- Predstavnici davatelja telekomunikacijskih usluga
- Predstavnici elektrodistributera
- Po potrebi projektant
Obračun po m1 kabelske trase. </t>
  </si>
  <si>
    <t xml:space="preserve">Detekcija i iskolčenje postojećih instalacija EEN kabela.  Stavka podrazumijeva precizno lociranje ostojeće NN i SN kabelske infrastrukture te označavanje iste u blizini planiranih trasa za postavljanje kabela i temelja javne rasvjete. Obračun po m1 trase postojećih instalacija. </t>
  </si>
  <si>
    <t xml:space="preserve">Geodetski snimak izvedenog stanja, u skladu s važećim propisima i pravilima struke te upis u katastar, usklađeno prema Zakonu o  gradnji.  Stavka obuhvaća izradu Elaborata izvedenog stanja u tri primjerka. Obračun po kopletu izvedenih radova. </t>
  </si>
  <si>
    <t>komplet</t>
  </si>
  <si>
    <t>Strojni iskop jama za temeljenje stupova JR, u materijalu "B" kategorije dubine ~120cm, duljina i širina (dna) iskopa je 110x110 cm . Podrazumijeva iskop rova za temelj stupa javne rasvjete i uvod za kabelski dio voda. Iskop materijala uz svu potrebnu zaštitu stabilnosti rova (razupiranje, odvodnja, zbijanje), odlaganje iskopanog materijala, razastiranje, te čišćenje terena u zoni rova. Obračun po m³ iskopa u sraslom stanju prema projektu. (OTU II st. 2-05).</t>
  </si>
  <si>
    <t xml:space="preserve">Planiranje dna rova. Stavka obuhvaća planiranje dna vodovodnog kanala s točnošću ± 2 cm prema projektiranoj niveleti cjevovoda iz uzdužnog profila. Obračun po m2 isplanirane površine. </t>
  </si>
  <si>
    <t>Podložni sloj i obloga  od pijeska ili "nule", u sloju debljine 15 cm, te nakon polaganja kabela i cijevi zasipanje istim pijeskom u sloju debljine 20 cm s poravnavanjem i nabijanjem, tako da je ukupni sloj pijeska u rovu 35 cm. Obuhvaća pripremu podloge, nabavu materijala, utovar, prijevoz, istovar, razastiranje, zbijanje, tj. sav rad na izradi i ugradnji sloja i obloge. Obračun po m³ zbijenog podložnog sloja i obloge. (OTU II st.3-04.2.).</t>
  </si>
  <si>
    <t>Prijevoz na ovlašteno odlagalište građevinskog materijala kategorije "B" i "C", na odlagalište po izboru izvođača. Prijevoz do mjesta istovara s razastiranjem, te potrebnim osiguranjem na gradilištu i javnim prometnicama.  Količina prevezenog materijala mjeri se u  kubičnim metrima iskopanog sraslog materijala prema projektu i stvarno prevezenog na određenu udaljenost. Izvedba, kontrola kakvoće i obračun prema OTU 2-07.</t>
  </si>
  <si>
    <t>Podložni sloj i obloga  od betona klase C 12/15, u slojevima po 40 cm za izradu betonske potpore u kanalu  pri prolasku cijevi ispod kolnika. Obuhvaća pripremu podloge, nabavu materijala, utovar, prijevoz, istovar, razastiranje, zbijanje, tj. sav rad na izradi i ugradnji sloja i obloge. Obračun po m³ zbijenog podložnog sloja i obloge. (OTU II st.3-04.2.).</t>
  </si>
  <si>
    <t>TESARSKI RADOVI</t>
  </si>
  <si>
    <t xml:space="preserve">Izrada oplate temelja rasvjetnih stupova s oplatom koja daje glatku površinu dimenzija 1,1x1,3m. Obračun po m2 konstruirane i postavljene oplate. </t>
  </si>
  <si>
    <t xml:space="preserve">Ostali nenabrojani sitni spojni i montažni pribor i materijal (drvena građa za pomoćnu oplatu, čavli, itd). Obračun po kompletu. </t>
  </si>
  <si>
    <t>ELEKTROTEHNIČKE INSTALACIJE</t>
  </si>
  <si>
    <t xml:space="preserve">Dobava, montaža i spajanje LED svjetiljke za cestovnu rasvjetu, ukupne snage sistema do maksimalno 70W, sa minimalnim ili boljim karakteristikama od sljedećih:
- tijelo svjetiljke od aluminija s pokrovom optike od ravnog stakla ili polikarbonata
- svjetlosna iskoristivost svjetiljke (LOR faktor) 89%
- efikasnost svjetiljke 122 lm/W, svjetlosni tok LED izvora minimalno 9600 lm
- korelirana temperatura nijanse bijelog svjetla 3000K
- CRI  indeks – indeks uzvrata boje minimalno 80
- životni vijek minimalno 100 000 sati pri 90% svjetlosnog toka
- rad u temperaturnom području -20°C do +35°C
- kompletna zaštita svjetiljke IP66, IK09
- Električna klasa zaštite II, prenaponska zaštita 10 kV (Imax=10kA)
- predspoj s automatskom autonomnom regulacijom snage u 5 karakterističnih točaka/3 razine
- svjetiljka se mora montirati na stup ili konzolu promjera 60mm bez upotrebe dodatnog adaptera za montažu na iste
-  svjetiljka treba imati ENEC certifikat i izjavu za potvrđivanje CE znaka
- udio svjetlosnog toka iznad horizontalne ravnine svjetiljke (ULOR faktor) 0%. 
Svjetiljka treba zadovoljiti zahtjeve prema svjetlotehničkom proračunu za cestu klase M3 prema normi HRN EN 13201-2:2016. Obračun po komadu kompletno ugrađene svjetiljke. </t>
  </si>
  <si>
    <t xml:space="preserve">Dobava, montaža i niveliranje cijevne vruće pocinčane konzole, za montažu na rasvjetni stup, duljine luka 700 mm, izvijenog prema gore od dna čašice 300 mm (visina cijele konzole), prilagođen montaži svjetiljke sa stražnje strane. Konzola je predviđena sa čašicom kao nasadna na rasvjetni stup s nasadnom glavom Ø60 mm.
U donjem dijelu čašice su 4 rupe pod kutem 90° s navojem za imbus vijak M12. Pri montiranoj konzoli vijci ne smiju viriti izvan čašice.
Konzola je predviđena kao jednostruka za montažu jedne svjetiljke. Vrh luka i promjer predvidjeti za prihvat svjetiljki sa stražnje strane.  Obračun po komadu kompletno ugrađenog luka. </t>
  </si>
  <si>
    <t xml:space="preserve">Nabava i montaža 2xPVC cijevi F50mm sa provučenom žicom za ulaz-izlaz kabela u stup dužine 1m. Obračun po m'. </t>
  </si>
  <si>
    <t>m</t>
  </si>
  <si>
    <t xml:space="preserve">Nabava, doprema i polaganje kabela PP00-A 4x25mm2, za polaganje nove trase uz uvlačenje krajeva u temelj rasvjetnog stupa. Obračun po m'. </t>
  </si>
  <si>
    <t xml:space="preserve">Uzemljivač, bakreno uže , 50 mm². Obuhvaća nabavu, prijevoz i polaganje uzemljivača u pripremljeni rov te provlačenje kroz cijevi.  Obračun po metru položenog uzemljivača. </t>
  </si>
  <si>
    <t xml:space="preserve">Nabava, doprema materijala i izvođenje instalacije stupa kabelom PP00y 3x2,5mm2 – 5 m po rasvjetnom tijelu. Obračun po kompletu. </t>
  </si>
  <si>
    <t xml:space="preserve">PVC traka za označavanje crvene boje s upozoravajućim tekstom "POZOR ENERGETSKI KABEL". Obuhvaća nabavu, prijevoz i ugradnju PVC trake za označavanje. Obračun po m'. </t>
  </si>
  <si>
    <t xml:space="preserve">PVC štitnici za mehaničku zaštitu NN kabela u zemlji (GAL štitnici). Polažu se na 500 mm od nivoa tla. Obuhvaća nabavu, prijevoz i polaganje štitnika u kabelski rov. Obračun po m'. </t>
  </si>
  <si>
    <t>Nabava, doprema, spajanje H spojnice za spajanje rasvjetnih stupova i ostalih metalnih masa na Cu uže.
Obračun radova je po komadu postavljene spojnice.</t>
  </si>
  <si>
    <t xml:space="preserve">Ostali nenabrojani sitni spojni i montažni pribor i materijal (kao odstojnici, vezice za kabele, pločice itd). Obračun po kompletu. </t>
  </si>
  <si>
    <t>3</t>
  </si>
  <si>
    <t>3.1</t>
  </si>
  <si>
    <t>3.1.1</t>
  </si>
  <si>
    <t>3.1.2</t>
  </si>
  <si>
    <t>3.2.</t>
  </si>
  <si>
    <t>3.2.1</t>
  </si>
  <si>
    <t>Strojni iskop kabelskog rova, u materijalu "C" kategorije širine 40 cm (dno), dubine 80 cm. Podrazumijeva iskop rova za kabel, građevinskih jama, proširenja okana i drugih objekata za kabelski dio voda. Iskop materijala uz svu potrebnu zaštitu stabilnosti rova (razupiranje, odvodnja, zbijanje), odlaganje iskopanog materijala, razastiranje, te čišćenje terena u zoni rova. Obračun po m³ iskopa u sraslom stanju prema projektu. (OTU II st. 2-05).</t>
  </si>
  <si>
    <t>3.2.2</t>
  </si>
  <si>
    <t>3.2.3</t>
  </si>
  <si>
    <t>3.3</t>
  </si>
  <si>
    <t>3.4</t>
  </si>
  <si>
    <t>3.5</t>
  </si>
  <si>
    <t>3.2</t>
  </si>
  <si>
    <t>3.2.4.</t>
  </si>
  <si>
    <t>3.2.5</t>
  </si>
  <si>
    <t>3.2.6</t>
  </si>
  <si>
    <t xml:space="preserve">Temelj stupa javne rasvjete(za stup visine 6.0m) dimenzija 1,0x1,0x1,0 m (DxŠxV)+ 0,05 m (istaknuti dio temelja sa nakošenjem), sa dvije uvodne cijevi Ø 50 mm KABUPLAST-F dužine 1200mm. Obuhvaća nabavu, prijevoz i ugradnju betona klase C 25/30 i izradu temelja stupa te nabavu, prijevoz i ugradnju cijevi Ø50 mm za provlačenje kabela kroz temelj kao i nabavu sa ugradnjom sidrenih vijaka pomoću šablona za montažu stupa. Skica temelja s rasporedom temeljnih vijaka dana je u grafičkom dijelu. Temelj je dimenzioniran za tla čija je nosivost 20 N/cm2. Obračun po m³ betona. </t>
  </si>
  <si>
    <t>3.3.1</t>
  </si>
  <si>
    <t xml:space="preserve">Zatrpavanje rovova i jama zamjenskim materijalom od drobljenog tucanika, d = 45 cm, 20 cm od vrha kabelskog rova uz postavljanje se PVC trake s upozoravajućim tekstom . Obuhvaća nabavu, utovar, prijevoz, nasipanje, razastiranje i zbijanje materijala,  te sva ostala zatrpavanja za kabelsku kanalizaciju. Obračun po m³ ugrađenog i zbijenog materijala. </t>
  </si>
  <si>
    <t>3.4.1</t>
  </si>
  <si>
    <t>3.4.2</t>
  </si>
  <si>
    <t>3.5.1</t>
  </si>
  <si>
    <t>3.5.2</t>
  </si>
  <si>
    <t xml:space="preserve">Dobava, montaža i spajanje čeličnog višekutnog stupa visine H = 6m, za treću vjetrovnu zonu, stup mora imati antikorozivnu zaštitu izvana i iznutra, mora biti opremljen vratima, letvicom za ovjes stupne razdjelnice,  stupnom razdjelnicom, vijkom za uzemljenje izvana i iznutra, mora biti isporučen sa pripadajućim temeljnim vijcima, maticama i šablonom za ugradnju temeljnih vijaka. Obračun po komadu stupa. </t>
  </si>
  <si>
    <t>3.5.3</t>
  </si>
  <si>
    <t>3.5.4</t>
  </si>
  <si>
    <t>3.5.5</t>
  </si>
  <si>
    <t>3.5.6</t>
  </si>
  <si>
    <t>3.5.7</t>
  </si>
  <si>
    <t>3.5.8</t>
  </si>
  <si>
    <t>3.5.9</t>
  </si>
  <si>
    <t>3.5.10</t>
  </si>
  <si>
    <t>3.5.11</t>
  </si>
  <si>
    <t>Ugradnja dvostrukih slivnika (uključivo iskop)s ljevano-željeznom kišnom rešetkom dimenzija 400x400 mm, nosivosti 400 kN od PEHD-a, dubine 1,40 m, DN 500 mm. Stavka obuhvaća iskop materijala uz svu potrebnu zaštitu stabilnosti jame (razupiranje, crpljenje vode, zbijanje), odlaganje iskopanog materijala, razastiranje, utovar i odvoz viška materijala na odlagalište te zatrpavanje materijalom iz iskopa. Podrazumijeva i sav prijevoz i rad na izradi podloge i obloge, izradu i dopremu te montažu slivnika, svih njegovih sastavnih dijelova, materijala i pribora, nabavu i ugradnju okvira i slivne rešetke, antikorozivnu zaštitu bravarske opreme, izvedbu spojeva sa cijevi te sav rad i materijal na postizanju i ispitivanju vodonepropusnosti. Slivnici se izvode sa taložnicom i AB pločom, u svemu prema projektu. Obračun po komadu potpuno izvedenog slivnika. Izvedba, kontrola kakvoće i obračun prema OTU 3-04.</t>
  </si>
  <si>
    <t>1.4.4</t>
  </si>
  <si>
    <t>Nabava, doprema i ugradnja betonskih predgotovljenih elemenata za izradu rampi za kretanje osoba smanjene pokretljivosti.
Elementi su izrađene od betona C25/30 i postavljaju se na betonsku podlogu debljine 10 cm. Rampa se sastoji od 4 središnja i  2 završna elementa (lijevi i desni završni element). Ukupna duljina ove konstrukcije iznosi ~3,0 m. 
Napomena: Rampa se može izvesti i od betonske galanterije uz pravilno utapanje u beton 
Obračun radova: 
Po komadu kompletno izvedene  rampe.</t>
  </si>
  <si>
    <t>Projekt uređenja parkinga u ulici Antuna Mihanovića (kod škole)</t>
  </si>
  <si>
    <t>GRAD DRNIŠ, Trg Kralja Tomislava 1, 22320 Drniš</t>
  </si>
  <si>
    <t>NAPOMENA UZ TROŠKOVNIK</t>
  </si>
  <si>
    <t xml:space="preserve">A. Radove predviđene ovim troškovnikom treba izvesti u skladu  sa "Općim tehničkim uvjetima za radove na cestama-OTU" i "Tehnički uvjeti za radove izvanrednog održavanja državnih cesta", te "Razrada tehničkih svojstava i zahtjeva za građevne proizvode za proizvodnju asfaltnih mješavina i za asfaltne slojeve kolnika-PTU1" kao i prema ostalim važećim propisima i pravilnicima. Uz redni broj stavke troškovnika upisana je i pripadajuća oznaka iz pojedinih Tehničkih uvjeta (pr. 1-03.1 za čišćenje). </t>
  </si>
  <si>
    <t>B.  Geodetski radovi obnove iskolčenja trase i objekata (sva geodetska mjerenja kojima se podaci iz projekata prenose na teren u tijeku izvođenja, profiliranje, obnavljanje i održavanje iskolčenih oznaka na terenu za sve vrijeme građenja, odnosno do predaje građevine Naručitelju) moraju biti uključeni u jedinične cijene stavaka troškovnika i neće se posebno obračunavati.</t>
  </si>
  <si>
    <t>C.   U zoni zahvata gdje postoje instalacije izvođač je obavezan u prisustvu nadzornog inženjera i vlasnika instalacija izvršiti pregled i otvaranje postojećih okana(šahti) ili izvršiti iskapanja radi utvrđivanja stvarnog položaja i dubine i postojećih instalacija i energetskih kabela uključivo i zatrpavanje rova po utvrđivanju položaja instalacija. Navedeni radovi moraju biti uključeni u jedinične cijene stavaka troškovnika i neće se posebno obračunavati.</t>
  </si>
  <si>
    <t xml:space="preserve">D.  Iskop materijala na trasi  obračunava se prema definiranim kategorijama uz napomenu da je izvođač dužan obići teren prilikom davanja ponude. Stavka obuhvaća široke i ostale iskope predviđene projektom, utovar u prijevozno sredstvo i odvoz materijala, te planiranje iskopanih površina prema zahtjevim iz projekta.
Pri iskopu treba voditi računa o postojećoj infrastrukturi tako da ne dođe do njenog oštećenja ili uništenja. Po potrebi neke iskope obavljati ručno pri čemu izvođač nema pravo na razliku u cijeni iskopa nastalu uslijed ovakovih izmjena. </t>
  </si>
  <si>
    <r>
      <t xml:space="preserve">E.  U svim stavkama troškovnika koje zahtijevaju odvoz viška materijala na odlagalište u jediničnoj cijeni uključen  je utovar u vozilo, prijevoz na deponiju, deponiranje, plaćanje taksi i ostalih davanja za korištenje deponije. Sukladno </t>
    </r>
    <r>
      <rPr>
        <b/>
        <i/>
        <sz val="8"/>
        <rFont val="Arial"/>
        <family val="2"/>
        <charset val="238"/>
      </rPr>
      <t>Uredbi</t>
    </r>
    <r>
      <rPr>
        <b/>
        <sz val="8"/>
        <rFont val="Arial"/>
        <family val="2"/>
        <charset val="238"/>
      </rPr>
      <t xml:space="preserve"> o postupanju s viškom iskopa koji predstavlja mineralnu sirovinu(NN 109/11) određuje se postupak, način utvrđivanja i prodaje, odnosno raspolaganja u druge svrhe mineralnim sirovinama iz viška iskopa nastalog prilikom građenja građevina koje se grade sukladno propisima o gradnji.</t>
    </r>
  </si>
  <si>
    <t>F.  Obračun se vrši prema stvarno izvedenim radovima na terenu i stvarnim količinama, a sukladno projektnom rješenju i kotama iz projekta.</t>
  </si>
  <si>
    <t xml:space="preserve">G. Cijena transporta materijala iz iskopa na trasi do mjesta ugradnje u nasipe na trasi uključena je u stavci iskopa. U stavku troškovnika za izradu ostalih nasipa treba uključiti cijenu dobave odgovarajućeg materijala i transport od pozajmišta ili mjesta nabave gotovog materijala do mjesta ugradnje, uključujući obvezu izvođača da pronađe pozajmište.
Odvoz neupotrebljivog materijala iz iskopa na odgovarajuću deponiju definiran je napomenom u točci E. </t>
  </si>
  <si>
    <t>H. Izvoditelj  je dužan održavati gradilište za vrijeme izvođenja radova (održavanje zelenila, vertikalne i horizontalne signalizacije i sve ostalo potrebno za sigurno odvijanje prometa). Izvoditelj je dužan nakon završetka svih radova urediti okoliš.</t>
  </si>
  <si>
    <t>I.  Radove vezane za regulaciju prometa odnosno postavljanje i održavanje privremene prometne signalizacije za cijelo vrijeme trajanja radova, uz obvezu izrade potrebne projektne dokumentacije i ishođenje svih potrebnih suglasnosti na istu, snosi izvoditelj radova. Troškovi moraju biti uključeni u  jedinične cijene stavaka troškovnika i neće se posebno obračunavati.</t>
  </si>
  <si>
    <t>Geodetski radovi-trasa. Stavka obuhvaća iskolčenje trase,  parkirališta, objekata i priključaka, održavanje točaka operativnog poligona i repera te sva geodetska mjerenja kojima se podaci iz projekta prenose na teren i obrnuto, osiguranje osi iskolčene trase, profiliranje, obnavljanje i održavanje iskolčenih oznaka na terenu u cijelom razdoblju od početka radova do predaje svih radova investitoru. Geodetski radovi obuhvaćaju i obnovu stalnih geodetskih točaka u području zahvata uključujući i sve potrebne radove za provedbu obnove sukladno zakonskoj regulativi. Obračun je po kvadratnom metru parkirališta i priključaka u skladu s projektom. Izvedba, kontrola kakvoće i obračun prema OTU 1-02.</t>
  </si>
  <si>
    <t xml:space="preserve">Zaštita postojećih podzemnih instalacija . Radovi se obavljaju prema tehničkim uvjetima i prema potrebi uz stručni nadzor nadležne komunalne službe. Stavka obuhvaća iskop rova, zaštitu postojeće instalacije u rovu, zatrpavanje pijeskom, odnosno betonom C12/15 u zoni kolničke konstrukcije, zatrpavanje rova materijalom za izradu tampona, osiguranje instalacije potrebnim utezima, te sve druge radnje, materijale, pribor i rad potreban za potpunu zaštitu instalacija prema zahtjevu nadležne službe. Obračun po m1. </t>
  </si>
  <si>
    <t>1.1.5.</t>
  </si>
  <si>
    <t>1.1.6</t>
  </si>
  <si>
    <t>1.1.7</t>
  </si>
  <si>
    <t>1.1.9.</t>
  </si>
  <si>
    <t>Izrada nasipa (uključuje nabavu materijala) od drobljenog  miješanog materijala 0-70mm, Sz≥95 %, Ms≥35 MN/m2. Ovaj rad obuhvaća strojno nasipanje i razastiranje, prema potrebi vlaženje ili sušenje, planiranje nasipnih slojeva debljine i nagiba prema projektu odnosno utvrđenih pokusnom dionicom, te zbijanje s odgovarajućim sredstvima, a prema odredbama OTU. Obračun se mjeri u kubičnim metrima stvarno ugrađenog i zbijenog nasipa, a u cijenu je uključen sav rad na izradi nasipa i nabava materijala te planiranje pokosa nasipa i čišćenje okoline, sav ostali rad, transporti i oprema, kao i ispitivanja i kontrola kakvoće. Izvedba, kontrola kakvoće i obračun prema OTU 2-09.</t>
  </si>
  <si>
    <t xml:space="preserve">Korugirana PE ili PEHD (polietilnska) revizijska okna DN800mm, visine 1,40, ulaza/izlaza Ø300/Ø300 (protočno okno) i lijevanoželjeznim poklopcem nosivosti 400 kN. Okna su sa integriranim ljestvama i ugrađenim odgovarajućim spojnicama/naglavcima na mjestima priključaka. Okna su opremljena AB pločom i lijevanoželjeznim poklopcima odgovarajuće nosivosti. Stavka obuhvaća nabavu, prijevoz, montažu okna uključujući PP bazu, AB prsten, gornju AB ploču ukoliko se izvodi bez konusnog završetka i ljevanoželjezni poklopac. Obračun je po komadu kompletno montiranog okna. </t>
  </si>
  <si>
    <t>Nabava, prijevoz i ugradnja kanalizacijskih cijevi korugirane PE ili PEHD (polietilnske) SN 8, DN300 mm. Polaganje kanalizacijskih vodonepropusnih cijevi na pripremljenu podlogu u projektiranom nagibu sa spajanjem prema detaljima iz projekta ili uputama proizvođača. Obračun je u m1 ugrađene kanalizacijske cijevi, a u cijeni je uključena nabava cijevi, fazonskih komada i spojnih sredstava, svi prijevozi i prijenosi, istovar uz kanalizacijski rov, privremeno skladištenje i razvoz duž rova, spuštanje u rov i ugradnja prema uvjetima iz projekta, te sav rad, dodatni materijal i pribor potreban za potpunu propisanu ugradnju i spajanje cijevi, ugradnja i spajanje cijevi međusobno kao i na revizijska okna i slivnike da se postigne vodonepropusnost, uključivo ispitivanje vodonepropusnosti. Izvedba, kontrola kakvoće i obračun prema OTU 3-04.3.</t>
  </si>
  <si>
    <t>Poprečni cijevni priključci za spoj slivnika na kanalizaciju od  korugirane PEHD SN 8, DN 250 mm. Poprečni cijevni priključci postavljaju se u nagibu kako je određeno projektom. Obračunavaju se po m1 izvedenog spoja, uključivo iskop rova, nabavu, prijevoz i ugradnju cijevi na podlogu, zatrpavanje cijevi, odvoz viška materijala na udaljenost do 10 km na odlagalište definirano od strane HC-a te sav ostali pomoćni materijal potreban za potpuno dovršenje stavke. U cijenu je uključeno ispitivanje vodonepropusnosti. Izvedba, kontrola kakvoće i obračun prema OTU 3-04.5.</t>
  </si>
  <si>
    <t xml:space="preserve">Izrada armirano betonske pasice od betona klase C 30/37, dimenzija prema projektu. Stavka obuhvaća monolitnu izradu armirano betonske pasice od betona prema detaljima iz projekta. U cijeni je uključena nabava betona, umetaka, mase za zalijevanje i ostalih potrebnih materijala, svi prijevozi i prijenosi, privremeno skladištenje, planiranje i zbijanje podloge, postavljanje i demontaža potrebne oplate, rad na ugradnji i njezi betona, izrada i obrada razdjelnica kao i svi pomoćnim radovi, oprema i materijali za potpuno dovršenje betonskih pasica. U cijenu je uključena i konstruktivna obostrana armatura MAG Q-196.. Obračun je po m1 izvedene armirane betonske pasice. </t>
  </si>
  <si>
    <t>Izrada strelica za označavanje dva smjera (H22) bijele boje s retroreflektivnim zrncima klase II, dužine 1,50 m. Oznake na kolniku izvode se prema projektu prometne opreme i signalizacije, a u skladu s važećim Pravilnikom o prometnim znakovima, opremi i signalizaciji na cestama i važećim hrvatskim normama koje reguliraju to područje (HRN 1436). U cijenu ulazi sav rad, materijal prijevoz i sve ostalo što je potrebno za potpuni dovršetak posla uključujući potrebna ispitivanja kakvoće materijala i rada. Obračun je po komadu izvedenih oznaka. Izvedba, kontrola kakvoće i obračun prema OTU 9-02 i 9-02.3.</t>
  </si>
  <si>
    <t>Izrada strelica za označavanje jednog smjera (H24) bijele boje s retroreflektivnim zrncima klase II, dužine 1,50 m. Oznake na kolniku izvode se prema projektu prometne opreme i signalizacije, a u skladu s važećim Pravilnikom o prometnim znakovima, opremi i signalizaciji na cestama i važećim hrvatskim normama koje reguliraju to područje (HRN 1436). U cijenu ulazi sav rad, materijal prijevoz i sve ostalo što je potrebno za potpuni dovršetak posla uključujući potrebna ispitivanja kakvoće materijala i rada. Obračun je po komadu izvedenih oznaka. Izvedba, kontrola kakvoće i obračun prema OTU 9-02 i 9-02.3.</t>
  </si>
  <si>
    <t>3.1.3.</t>
  </si>
  <si>
    <t>3.3.2.</t>
  </si>
  <si>
    <t>GRAĐEVINSKI RADOVI</t>
  </si>
  <si>
    <t>Izrada nosivo - habajućeg sloja  AC 16 surf  50/70 AG4 M4, debljine 6,0 cm.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 tehničkim svojstvima i zahtjevima za građevne proizvode za proizvodnju asfaltnih mješavina i za asfaltne slojeve kolnika.</t>
  </si>
  <si>
    <t>Obnova dijela ulice Antuna Mihanovića, nakon polaganja oborinske kanalizacije. Rad obuhvača izrada nosivog sloja (Ms≥100 MN/m2) od drobljenog kamenog materijala, najvećeg zrna 63 mm, debljine 30 cm, te izrada nosivo - habajućeg sloja  AC 16 surf  50/70 AG4 M4, debljine 6,0 cm.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 tehničkim svojstvima i zahtjevima za građevne proizvode za proizvodnju asfaltnih mješavina i za asfaltne slojeve kolnika.</t>
  </si>
  <si>
    <t>Izrada pješačkog prijelaza (H18) bijele boje s retroreflektivnim zrncima klase II, širine 2.0 m, širine trake, puno/prazno polje 0,5/0,5 m. Oznake na kolniku izvode se prema projektu prometne opreme i signalizacije, a u skladu s važećim Pravilnikom o prometnim znakovima, opremi i signalizaciji na cestama i važećim hrvatskim normama koje reguliraju to područje (HRN 1436). U cijenu ulazi sav rad, materijal prijevoz i sve ostalo što je potrebno za potpuni dovršetak posla uključujući potrebna ispitivanja kakvoće materijala i rada. Obračun je po m2 izvedenih oznaka. Izvedba, kontrola kakvoće i obračun prema OTU 9-02 i 9-02.2.</t>
  </si>
  <si>
    <t>Strojni površinski iskop humusa s prebacivanjem na odlagalište po uputi investitora, s utovarom i prijevozom na mjesto uporabe ili zbrinjavanja. U debljini prema projektu, ili iznimno stvarne debljine prema uputama nadzornog inženjera. Rad se mjeri u kubičnim metrima stvarno iskopanog humusa, mjereno u sraslom stanju, a jedinična cijena uključuje  iskop humusa, prebacivanje u odlagalište s razastiranjem i planiranjem. Iskop s prebacivanjem (guranjem ili utovarom i prijevozom), razastiranjem i planiranjem iskopanog humusa na privremenom ili stalnom odlagalištu. Izvedba, kontrola kakvoće i obračun prema OTU 2-01.</t>
  </si>
  <si>
    <t>Prijevoz iskopa građevinskog materijala kategorije "A", na odlagalište po izboru izvođača. Prijevoz do mjesta istovara udaljenog do 5 km s razastiranjem, te potrebnim osiguranjem na gradilištu i javnim prometnicama.  Količina prevezenog materijala mjeri se u  kubičnim metrima iskopanog sraslog materijala prema projektu i stvarno prevezenog na određenu udaljenost. Izvedba, kontrola kakvoće i obračun prema OTU 2-07.</t>
  </si>
  <si>
    <t>Prijevoz iskopa građevinskog materijala kategorije "B", na odlagalište po izboru izvođača. Prijevoz do mjesta istovara udaljenog do 5 km s razastiranjem, te potrebnim osiguranjem na gradilištu i javnim prometnicama.  Količina prevezenog materijala mjeri se u  kubičnim metrima iskopanog sraslog materijala prema projektu i stvarno prevezenog na određenu udaljenost. Izvedba, kontrola kakvoće i obračun prema OTU 2-07.</t>
  </si>
  <si>
    <t>Prijevoz iskopa građevinskog materijala kategorije "C", na odlagalište po izboru izvođača. Prijevoz do mjesta istovara udaljeno do 5 km s razastiranjem, te potrebnim osiguranjem na gradilištu i javnim prometnicama.  Količina prevezenog materijala mjeri se u  kubičnim metrima iskopanog sraslog materijala prema projektu i stvarno prevezenog na određenu udaljenost. Izvedba, kontrola kakvoće i obračun prema OTU 2-07.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</si>
</sst>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_k_n"/>
    <numFmt numFmtId="165" formatCode="#,##0.00\ [$€-1]"/>
    <numFmt numFmtId="166" formatCode="#,##0.00\ &quot;kn&quot;"/>
    <numFmt numFmtId="167" formatCode="_-* #,##0\ _$_-;\-* #,##0\ _$_-;_-* &quot;-&quot;\ _$_-;_-@_-"/>
    <numFmt numFmtId="168" formatCode="_-* #,##0.00\ _$_-;\-* #,##0.00\ _$_-;_-* &quot;-&quot;??\ _$_-;_-@_-"/>
    <numFmt numFmtId="169" formatCode="@\ &quot;*&quot;"/>
  </numFmts>
  <fonts count="23" x14ac:knownFonts="1">
    <font>
      <sz val="11"/>
      <color theme="1"/>
      <name val="Calibri"/>
      <family val="2"/>
      <charset val="238"/>
      <scheme val="minor"/>
    </font>
    <font>
      <b/>
      <sz val="10"/>
      <name val="Arial"/>
      <family val="2"/>
      <charset val="238"/>
    </font>
    <font>
      <b/>
      <sz val="11"/>
      <name val="Arial"/>
      <family val="2"/>
      <charset val="238"/>
    </font>
    <font>
      <b/>
      <sz val="10"/>
      <name val="Calibri"/>
      <family val="2"/>
      <charset val="238"/>
    </font>
    <font>
      <sz val="10"/>
      <name val="Arial"/>
      <family val="2"/>
      <charset val="238"/>
    </font>
    <font>
      <b/>
      <sz val="14"/>
      <name val="Calibri"/>
      <family val="2"/>
      <charset val="238"/>
      <scheme val="minor"/>
    </font>
    <font>
      <b/>
      <i/>
      <sz val="14"/>
      <name val="Calibri"/>
      <family val="2"/>
      <charset val="238"/>
      <scheme val="minor"/>
    </font>
    <font>
      <b/>
      <sz val="14"/>
      <color indexed="9"/>
      <name val="Calibri"/>
      <family val="2"/>
      <charset val="238"/>
      <scheme val="minor"/>
    </font>
    <font>
      <b/>
      <sz val="10"/>
      <name val="Calibri"/>
      <family val="2"/>
      <charset val="238"/>
      <scheme val="minor"/>
    </font>
    <font>
      <sz val="9"/>
      <name val="Calibri"/>
      <family val="2"/>
      <charset val="238"/>
      <scheme val="minor"/>
    </font>
    <font>
      <b/>
      <sz val="10"/>
      <name val="Arial"/>
      <family val="2"/>
    </font>
    <font>
      <sz val="10"/>
      <name val="Arial"/>
      <family val="2"/>
      <charset val="238"/>
    </font>
    <font>
      <sz val="10"/>
      <color indexed="8"/>
      <name val="Arial"/>
      <family val="2"/>
      <charset val="238"/>
    </font>
    <font>
      <b/>
      <u/>
      <sz val="10"/>
      <name val="Arial"/>
      <family val="2"/>
    </font>
    <font>
      <sz val="11"/>
      <color theme="1"/>
      <name val="Calibri"/>
      <family val="2"/>
      <charset val="238"/>
      <scheme val="minor"/>
    </font>
    <font>
      <b/>
      <sz val="12"/>
      <name val="Calibri"/>
      <family val="2"/>
      <charset val="238"/>
      <scheme val="minor"/>
    </font>
    <font>
      <b/>
      <sz val="9"/>
      <name val="Arial"/>
      <family val="2"/>
      <charset val="238"/>
    </font>
    <font>
      <sz val="10"/>
      <name val="Arial"/>
      <family val="2"/>
      <charset val="238"/>
    </font>
    <font>
      <sz val="10"/>
      <name val="Arial"/>
      <charset val="238"/>
    </font>
    <font>
      <b/>
      <sz val="14"/>
      <name val="Arial"/>
      <family val="2"/>
      <charset val="238"/>
    </font>
    <font>
      <b/>
      <sz val="8"/>
      <name val="Arial"/>
      <family val="2"/>
      <charset val="238"/>
    </font>
    <font>
      <b/>
      <i/>
      <sz val="8"/>
      <name val="Arial"/>
      <family val="2"/>
      <charset val="238"/>
    </font>
    <font>
      <sz val="8"/>
      <name val="Arial"/>
      <family val="2"/>
    </font>
  </fonts>
  <fills count="15">
    <fill>
      <patternFill patternType="none"/>
    </fill>
    <fill>
      <patternFill patternType="gray125"/>
    </fill>
    <fill>
      <patternFill patternType="solid">
        <fgColor rgb="FFC2FFC2"/>
        <bgColor indexed="64"/>
      </patternFill>
    </fill>
    <fill>
      <patternFill patternType="solid">
        <fgColor indexed="44"/>
        <bgColor indexed="64"/>
      </patternFill>
    </fill>
    <fill>
      <patternFill patternType="solid">
        <fgColor indexed="51"/>
        <bgColor indexed="64"/>
      </patternFill>
    </fill>
    <fill>
      <patternFill patternType="solid">
        <fgColor indexed="26"/>
        <bgColor indexed="64"/>
      </patternFill>
    </fill>
    <fill>
      <patternFill patternType="solid">
        <fgColor indexed="17"/>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6" tint="0.59999389629810485"/>
        <bgColor indexed="64"/>
      </patternFill>
    </fill>
    <fill>
      <patternFill patternType="gray0625"/>
    </fill>
    <fill>
      <patternFill patternType="solid">
        <fgColor indexed="27"/>
        <bgColor indexed="41"/>
      </patternFill>
    </fill>
    <fill>
      <patternFill patternType="solid">
        <fgColor rgb="FFFFC2C2"/>
        <bgColor indexed="64"/>
      </patternFill>
    </fill>
    <fill>
      <patternFill patternType="solid">
        <fgColor indexed="43"/>
        <bgColor indexed="64"/>
      </patternFill>
    </fill>
    <fill>
      <patternFill patternType="solid">
        <fgColor indexed="45"/>
        <bgColor indexed="64"/>
      </patternFill>
    </fill>
  </fills>
  <borders count="17">
    <border>
      <left/>
      <right/>
      <top/>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hair">
        <color auto="1"/>
      </top>
      <bottom style="hair">
        <color auto="1"/>
      </bottom>
      <diagonal/>
    </border>
    <border>
      <left/>
      <right/>
      <top style="hair">
        <color indexed="8"/>
      </top>
      <bottom style="hair">
        <color indexed="8"/>
      </bottom>
      <diagonal/>
    </border>
    <border>
      <left/>
      <right/>
      <top style="hair">
        <color indexed="64"/>
      </top>
      <bottom style="hair">
        <color indexed="64"/>
      </bottom>
      <diagonal/>
    </border>
    <border>
      <left/>
      <right/>
      <top style="hair">
        <color indexed="8"/>
      </top>
      <bottom style="hair">
        <color indexed="8"/>
      </bottom>
      <diagonal/>
    </border>
    <border>
      <left/>
      <right/>
      <top style="hair">
        <color indexed="8"/>
      </top>
      <bottom style="hair">
        <color indexed="8"/>
      </bottom>
      <diagonal/>
    </border>
    <border>
      <left/>
      <right/>
      <top style="hair">
        <color auto="1"/>
      </top>
      <bottom style="hair">
        <color auto="1"/>
      </bottom>
      <diagonal/>
    </border>
    <border>
      <left/>
      <right/>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bottom style="thin">
        <color auto="1"/>
      </bottom>
      <diagonal/>
    </border>
    <border>
      <left/>
      <right/>
      <top style="thin">
        <color indexed="64"/>
      </top>
      <bottom style="thin">
        <color indexed="64"/>
      </bottom>
      <diagonal/>
    </border>
    <border>
      <left/>
      <right/>
      <top style="hair">
        <color indexed="8"/>
      </top>
      <bottom style="hair">
        <color indexed="8"/>
      </bottom>
      <diagonal/>
    </border>
  </borders>
  <cellStyleXfs count="59">
    <xf numFmtId="0" fontId="0" fillId="0" borderId="0"/>
    <xf numFmtId="0" fontId="4" fillId="3" borderId="0" applyNumberFormat="0" applyFont="0" applyBorder="0" applyAlignment="0" applyProtection="0">
      <protection locked="0"/>
    </xf>
    <xf numFmtId="0" fontId="11" fillId="0" borderId="0"/>
    <xf numFmtId="168" fontId="4" fillId="0" borderId="0" applyFont="0" applyFill="0" applyBorder="0" applyAlignment="0" applyProtection="0"/>
    <xf numFmtId="169" fontId="13" fillId="10" borderId="4">
      <alignment horizontal="lef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4" fillId="0" borderId="0"/>
    <xf numFmtId="0" fontId="4" fillId="0" borderId="0"/>
    <xf numFmtId="0" fontId="4" fillId="0" borderId="0"/>
    <xf numFmtId="0" fontId="11" fillId="0" borderId="0"/>
    <xf numFmtId="0" fontId="4" fillId="0" borderId="0"/>
    <xf numFmtId="0" fontId="4" fillId="0" borderId="0"/>
    <xf numFmtId="0" fontId="4" fillId="0" borderId="0"/>
    <xf numFmtId="0" fontId="4" fillId="0" borderId="0"/>
    <xf numFmtId="0" fontId="11" fillId="0" borderId="0"/>
    <xf numFmtId="0" fontId="11" fillId="0" borderId="0"/>
    <xf numFmtId="0" fontId="4" fillId="0" borderId="0"/>
    <xf numFmtId="0" fontId="12" fillId="0" borderId="0"/>
    <xf numFmtId="9" fontId="1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7" fontId="1" fillId="11" borderId="5">
      <alignment vertical="center"/>
    </xf>
    <xf numFmtId="169" fontId="13" fillId="10" borderId="6">
      <alignment horizontal="left" vertical="center"/>
    </xf>
    <xf numFmtId="0" fontId="4" fillId="0" borderId="0"/>
    <xf numFmtId="0" fontId="4" fillId="0" borderId="0"/>
    <xf numFmtId="0" fontId="4" fillId="0" borderId="0"/>
    <xf numFmtId="0" fontId="4" fillId="0" borderId="0"/>
    <xf numFmtId="167" fontId="1" fillId="11" borderId="7">
      <alignment vertical="center"/>
    </xf>
    <xf numFmtId="167" fontId="1" fillId="11" borderId="8">
      <alignment vertical="center"/>
    </xf>
    <xf numFmtId="169" fontId="13" fillId="10" borderId="9">
      <alignment horizontal="left" vertical="center"/>
    </xf>
    <xf numFmtId="0" fontId="14"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167" fontId="1" fillId="11" borderId="16">
      <alignment vertical="center"/>
    </xf>
    <xf numFmtId="0" fontId="4" fillId="13" borderId="0" applyNumberFormat="0" applyFont="0" applyBorder="0" applyAlignment="0" applyProtection="0"/>
    <xf numFmtId="0" fontId="4" fillId="14" borderId="0"/>
    <xf numFmtId="0" fontId="22" fillId="14" borderId="0" applyNumberFormat="0" applyFont="0" applyBorder="0" applyAlignment="0" applyProtection="0"/>
  </cellStyleXfs>
  <cellXfs count="70">
    <xf numFmtId="0" fontId="0" fillId="0" borderId="0" xfId="0"/>
    <xf numFmtId="0" fontId="1" fillId="0" borderId="0" xfId="0" applyNumberFormat="1" applyFont="1" applyBorder="1" applyAlignment="1" applyProtection="1">
      <alignment vertical="top" wrapText="1"/>
    </xf>
    <xf numFmtId="0" fontId="2" fillId="0" borderId="0" xfId="0" applyNumberFormat="1" applyFont="1" applyBorder="1" applyAlignment="1" applyProtection="1">
      <alignment vertical="top"/>
    </xf>
    <xf numFmtId="0" fontId="2" fillId="0" borderId="0" xfId="0" applyNumberFormat="1" applyFont="1" applyBorder="1" applyAlignment="1" applyProtection="1">
      <alignment vertical="top" wrapText="1"/>
    </xf>
    <xf numFmtId="166" fontId="6" fillId="5" borderId="1" xfId="1" applyNumberFormat="1" applyFont="1" applyFill="1" applyBorder="1" applyAlignment="1" applyProtection="1">
      <alignment horizontal="right"/>
    </xf>
    <xf numFmtId="166" fontId="6" fillId="5" borderId="2" xfId="1" applyNumberFormat="1" applyFont="1" applyFill="1" applyBorder="1" applyAlignment="1" applyProtection="1">
      <alignment horizontal="right"/>
    </xf>
    <xf numFmtId="166" fontId="6" fillId="5" borderId="3" xfId="1" applyNumberFormat="1" applyFont="1" applyFill="1" applyBorder="1" applyAlignment="1" applyProtection="1">
      <alignment horizontal="right"/>
    </xf>
    <xf numFmtId="49" fontId="10" fillId="8" borderId="0" xfId="0" applyNumberFormat="1" applyFont="1" applyFill="1" applyBorder="1" applyAlignment="1" applyProtection="1">
      <alignment horizontal="center" vertical="center" wrapText="1"/>
    </xf>
    <xf numFmtId="2" fontId="10" fillId="8" borderId="0" xfId="0" applyNumberFormat="1" applyFont="1" applyFill="1" applyBorder="1" applyAlignment="1" applyProtection="1">
      <alignment horizontal="center" vertical="center" wrapText="1"/>
    </xf>
    <xf numFmtId="165" fontId="10" fillId="8" borderId="0" xfId="0" applyNumberFormat="1" applyFont="1" applyFill="1" applyBorder="1" applyAlignment="1" applyProtection="1">
      <alignment horizontal="center" vertical="center" wrapText="1"/>
    </xf>
    <xf numFmtId="49" fontId="3" fillId="9" borderId="0" xfId="0" applyNumberFormat="1" applyFont="1" applyFill="1" applyBorder="1" applyAlignment="1" applyProtection="1">
      <alignment vertical="top" wrapText="1"/>
    </xf>
    <xf numFmtId="0" fontId="3" fillId="9" borderId="0" xfId="0" applyNumberFormat="1" applyFont="1" applyFill="1" applyBorder="1" applyAlignment="1" applyProtection="1">
      <alignment vertical="top" wrapText="1"/>
    </xf>
    <xf numFmtId="49" fontId="3" fillId="9" borderId="0" xfId="0" applyNumberFormat="1" applyFont="1" applyFill="1" applyBorder="1" applyAlignment="1" applyProtection="1">
      <alignment wrapText="1"/>
    </xf>
    <xf numFmtId="0" fontId="3" fillId="9" borderId="0" xfId="0" applyNumberFormat="1" applyFont="1" applyFill="1" applyBorder="1" applyAlignment="1" applyProtection="1">
      <alignment wrapText="1"/>
    </xf>
    <xf numFmtId="4" fontId="3" fillId="9" borderId="0" xfId="0" applyNumberFormat="1" applyFont="1" applyFill="1" applyBorder="1" applyAlignment="1" applyProtection="1">
      <alignment wrapText="1"/>
    </xf>
    <xf numFmtId="164" fontId="3" fillId="9" borderId="0" xfId="0" applyNumberFormat="1" applyFont="1" applyFill="1" applyBorder="1" applyAlignment="1" applyProtection="1">
      <alignment wrapText="1"/>
    </xf>
    <xf numFmtId="0" fontId="15" fillId="12" borderId="0" xfId="0" applyNumberFormat="1" applyFont="1" applyFill="1" applyBorder="1" applyAlignment="1" applyProtection="1">
      <alignment vertical="top" wrapText="1"/>
    </xf>
    <xf numFmtId="49" fontId="15" fillId="12" borderId="0" xfId="0" applyNumberFormat="1" applyFont="1" applyFill="1" applyBorder="1" applyProtection="1"/>
    <xf numFmtId="0" fontId="15" fillId="12" borderId="0" xfId="0" applyNumberFormat="1" applyFont="1" applyFill="1" applyBorder="1" applyProtection="1"/>
    <xf numFmtId="4" fontId="15" fillId="12" borderId="0" xfId="0" applyNumberFormat="1" applyFont="1" applyFill="1" applyBorder="1" applyAlignment="1" applyProtection="1">
      <alignment horizontal="right"/>
    </xf>
    <xf numFmtId="164" fontId="15" fillId="12" borderId="0" xfId="0" applyNumberFormat="1" applyFont="1" applyFill="1" applyBorder="1" applyAlignment="1" applyProtection="1">
      <alignment horizontal="right" wrapText="1"/>
    </xf>
    <xf numFmtId="0" fontId="16" fillId="0" borderId="0" xfId="0" applyNumberFormat="1" applyFont="1" applyBorder="1" applyAlignment="1" applyProtection="1">
      <alignment vertical="top"/>
    </xf>
    <xf numFmtId="165" fontId="10" fillId="7" borderId="12" xfId="0" applyNumberFormat="1" applyFont="1" applyFill="1" applyBorder="1" applyAlignment="1" applyProtection="1">
      <alignment horizontal="center" vertical="center" wrapText="1"/>
    </xf>
    <xf numFmtId="4" fontId="10" fillId="7" borderId="11" xfId="0" applyNumberFormat="1" applyFont="1" applyFill="1" applyBorder="1" applyAlignment="1" applyProtection="1">
      <alignment horizontal="center" vertical="center" wrapText="1"/>
    </xf>
    <xf numFmtId="49" fontId="10" fillId="7" borderId="11" xfId="0" applyNumberFormat="1" applyFont="1" applyFill="1" applyBorder="1" applyAlignment="1" applyProtection="1">
      <alignment horizontal="center" vertical="center" wrapText="1"/>
    </xf>
    <xf numFmtId="0" fontId="10" fillId="7" borderId="11" xfId="0" applyNumberFormat="1" applyFont="1" applyFill="1" applyBorder="1" applyAlignment="1" applyProtection="1">
      <alignment horizontal="center" vertical="center" wrapText="1"/>
    </xf>
    <xf numFmtId="49" fontId="10" fillId="7" borderId="13" xfId="0" applyNumberFormat="1" applyFont="1" applyFill="1" applyBorder="1" applyAlignment="1" applyProtection="1">
      <alignment horizontal="center" vertical="center" wrapText="1"/>
    </xf>
    <xf numFmtId="164" fontId="8" fillId="2" borderId="14" xfId="0" applyNumberFormat="1" applyFont="1" applyFill="1" applyBorder="1" applyAlignment="1" applyProtection="1">
      <alignment horizontal="right" wrapText="1"/>
    </xf>
    <xf numFmtId="4" fontId="8" fillId="2" borderId="10" xfId="0" applyNumberFormat="1" applyFont="1" applyFill="1" applyBorder="1" applyProtection="1"/>
    <xf numFmtId="0" fontId="8" fillId="2" borderId="10" xfId="0" applyNumberFormat="1" applyFont="1" applyFill="1" applyBorder="1" applyProtection="1"/>
    <xf numFmtId="0" fontId="8" fillId="2" borderId="10" xfId="0" applyNumberFormat="1" applyFont="1" applyFill="1" applyBorder="1" applyAlignment="1" applyProtection="1">
      <alignment vertical="top" wrapText="1"/>
    </xf>
    <xf numFmtId="49" fontId="8" fillId="2" borderId="10" xfId="15" applyNumberFormat="1" applyFont="1" applyFill="1" applyBorder="1" applyAlignment="1" applyProtection="1">
      <alignment vertical="top"/>
    </xf>
    <xf numFmtId="49" fontId="8" fillId="2" borderId="10" xfId="0" applyNumberFormat="1" applyFont="1" applyFill="1" applyBorder="1" applyProtection="1"/>
    <xf numFmtId="164" fontId="15" fillId="12" borderId="15" xfId="49" applyNumberFormat="1" applyFont="1" applyFill="1" applyBorder="1" applyAlignment="1" applyProtection="1">
      <alignment horizontal="right" wrapText="1"/>
    </xf>
    <xf numFmtId="4" fontId="15" fillId="12" borderId="15" xfId="49" applyNumberFormat="1" applyFont="1" applyFill="1" applyBorder="1" applyAlignment="1" applyProtection="1">
      <alignment horizontal="right"/>
    </xf>
    <xf numFmtId="0" fontId="15" fillId="12" borderId="15" xfId="49" applyNumberFormat="1" applyFont="1" applyFill="1" applyBorder="1" applyProtection="1"/>
    <xf numFmtId="49" fontId="15" fillId="12" borderId="15" xfId="49" applyNumberFormat="1" applyFont="1" applyFill="1" applyBorder="1" applyProtection="1"/>
    <xf numFmtId="0" fontId="15" fillId="12" borderId="15" xfId="49" applyNumberFormat="1" applyFont="1" applyFill="1" applyBorder="1" applyAlignment="1" applyProtection="1">
      <alignment vertical="top" wrapText="1"/>
    </xf>
    <xf numFmtId="49" fontId="15" fillId="12" borderId="15" xfId="49" applyNumberFormat="1" applyFont="1" applyFill="1" applyBorder="1" applyAlignment="1" applyProtection="1">
      <alignment vertical="top"/>
    </xf>
    <xf numFmtId="164" fontId="8" fillId="2" borderId="15" xfId="49" applyNumberFormat="1" applyFont="1" applyFill="1" applyBorder="1" applyAlignment="1" applyProtection="1">
      <alignment horizontal="right" wrapText="1"/>
    </xf>
    <xf numFmtId="4" fontId="8" fillId="2" borderId="15" xfId="49" applyNumberFormat="1" applyFont="1" applyFill="1" applyBorder="1" applyAlignment="1" applyProtection="1">
      <alignment horizontal="right"/>
    </xf>
    <xf numFmtId="0" fontId="8" fillId="2" borderId="15" xfId="49" applyNumberFormat="1" applyFont="1" applyFill="1" applyBorder="1" applyProtection="1"/>
    <xf numFmtId="49" fontId="8" fillId="2" borderId="15" xfId="49" applyNumberFormat="1" applyFont="1" applyFill="1" applyBorder="1" applyProtection="1"/>
    <xf numFmtId="0" fontId="8" fillId="2" borderId="15" xfId="49" applyNumberFormat="1" applyFont="1" applyFill="1" applyBorder="1" applyAlignment="1" applyProtection="1">
      <alignment vertical="top" wrapText="1"/>
    </xf>
    <xf numFmtId="49" fontId="8" fillId="2" borderId="15" xfId="49" applyNumberFormat="1" applyFont="1" applyFill="1" applyBorder="1" applyAlignment="1" applyProtection="1">
      <alignment vertical="top"/>
    </xf>
    <xf numFmtId="164" fontId="9" fillId="0" borderId="15" xfId="49" applyNumberFormat="1" applyFont="1" applyFill="1" applyBorder="1" applyAlignment="1" applyProtection="1">
      <alignment horizontal="right" wrapText="1"/>
    </xf>
    <xf numFmtId="4" fontId="9" fillId="0" borderId="15" xfId="49" applyNumberFormat="1" applyFont="1" applyFill="1" applyBorder="1" applyAlignment="1" applyProtection="1">
      <alignment horizontal="right"/>
    </xf>
    <xf numFmtId="0" fontId="9" fillId="0" borderId="15" xfId="49" applyNumberFormat="1" applyFont="1" applyFill="1" applyBorder="1" applyProtection="1"/>
    <xf numFmtId="49" fontId="9" fillId="0" borderId="15" xfId="49" applyNumberFormat="1" applyFont="1" applyFill="1" applyBorder="1" applyProtection="1"/>
    <xf numFmtId="0" fontId="9" fillId="0" borderId="15" xfId="49" applyNumberFormat="1" applyFont="1" applyFill="1" applyBorder="1" applyAlignment="1" applyProtection="1">
      <alignment vertical="top" wrapText="1"/>
    </xf>
    <xf numFmtId="49" fontId="9" fillId="0" borderId="15" xfId="49" applyNumberFormat="1" applyFont="1" applyFill="1" applyBorder="1" applyAlignment="1" applyProtection="1">
      <alignment vertical="top"/>
    </xf>
    <xf numFmtId="49" fontId="9" fillId="0" borderId="15" xfId="0" applyNumberFormat="1" applyFont="1" applyFill="1" applyBorder="1" applyProtection="1"/>
    <xf numFmtId="0" fontId="9" fillId="0" borderId="15" xfId="0" applyNumberFormat="1" applyFont="1" applyFill="1" applyBorder="1" applyAlignment="1" applyProtection="1">
      <alignment vertical="top" wrapText="1"/>
    </xf>
    <xf numFmtId="49" fontId="9" fillId="0" borderId="15" xfId="0" applyNumberFormat="1" applyFont="1" applyFill="1" applyBorder="1" applyAlignment="1" applyProtection="1">
      <alignment vertical="top"/>
    </xf>
    <xf numFmtId="4" fontId="9" fillId="0" borderId="15" xfId="5" applyNumberFormat="1" applyFont="1" applyFill="1" applyBorder="1" applyAlignment="1" applyProtection="1">
      <alignment horizontal="right"/>
    </xf>
    <xf numFmtId="164" fontId="9" fillId="0" borderId="15" xfId="5" applyNumberFormat="1" applyFont="1" applyFill="1" applyBorder="1" applyAlignment="1" applyProtection="1">
      <alignment horizontal="right" wrapText="1"/>
    </xf>
    <xf numFmtId="0" fontId="9" fillId="0" borderId="15" xfId="0" applyNumberFormat="1" applyFont="1" applyFill="1" applyBorder="1" applyProtection="1"/>
    <xf numFmtId="49" fontId="9" fillId="0" borderId="15" xfId="5" applyNumberFormat="1" applyFont="1" applyFill="1" applyBorder="1" applyAlignment="1" applyProtection="1">
      <alignment vertical="top"/>
    </xf>
    <xf numFmtId="0" fontId="9" fillId="0" borderId="15" xfId="5" applyNumberFormat="1" applyFont="1" applyFill="1" applyBorder="1" applyAlignment="1" applyProtection="1">
      <alignment vertical="top" wrapText="1"/>
    </xf>
    <xf numFmtId="49" fontId="9" fillId="0" borderId="15" xfId="5" applyNumberFormat="1" applyFont="1" applyFill="1" applyBorder="1" applyProtection="1"/>
    <xf numFmtId="0" fontId="9" fillId="0" borderId="15" xfId="5" applyNumberFormat="1" applyFont="1" applyFill="1" applyBorder="1" applyProtection="1"/>
    <xf numFmtId="1" fontId="9" fillId="0" borderId="15" xfId="49" applyNumberFormat="1" applyFont="1" applyFill="1" applyBorder="1" applyProtection="1"/>
    <xf numFmtId="0" fontId="15" fillId="12" borderId="0" xfId="0" applyNumberFormat="1" applyFont="1" applyFill="1" applyBorder="1" applyAlignment="1" applyProtection="1">
      <alignment horizontal="left" vertical="top" wrapText="1"/>
    </xf>
    <xf numFmtId="0" fontId="4" fillId="0" borderId="0" xfId="56" applyFont="1" applyFill="1"/>
    <xf numFmtId="0" fontId="19" fillId="0" borderId="0" xfId="56" applyFont="1" applyFill="1" applyAlignment="1">
      <alignment horizontal="center"/>
    </xf>
    <xf numFmtId="0" fontId="20" fillId="0" borderId="0" xfId="0" applyFont="1" applyFill="1" applyBorder="1" applyAlignment="1">
      <alignment horizontal="justify" vertical="top" wrapText="1"/>
    </xf>
    <xf numFmtId="0" fontId="16" fillId="0" borderId="0" xfId="0" applyNumberFormat="1" applyFont="1" applyBorder="1" applyAlignment="1" applyProtection="1">
      <alignment horizontal="left" vertical="top" wrapText="1"/>
    </xf>
    <xf numFmtId="0" fontId="5" fillId="4" borderId="0" xfId="1" applyFont="1" applyFill="1" applyBorder="1" applyAlignment="1" applyProtection="1">
      <alignment horizontal="right" vertical="center"/>
    </xf>
    <xf numFmtId="0" fontId="5" fillId="0" borderId="0" xfId="1" applyFont="1" applyFill="1" applyBorder="1" applyAlignment="1" applyProtection="1">
      <alignment horizontal="right"/>
    </xf>
    <xf numFmtId="0" fontId="7" fillId="6" borderId="0" xfId="1" applyFont="1" applyFill="1" applyBorder="1" applyAlignment="1" applyProtection="1">
      <alignment horizontal="right" vertical="center"/>
    </xf>
  </cellXfs>
  <cellStyles count="59">
    <cellStyle name="Comma 2" xfId="3"/>
    <cellStyle name="Naslov" xfId="4"/>
    <cellStyle name="Naslov 2" xfId="34"/>
    <cellStyle name="Naslov 3" xfId="41"/>
    <cellStyle name="Normal 10" xfId="49"/>
    <cellStyle name="Normal 11" xfId="5"/>
    <cellStyle name="Normal 12" xfId="57"/>
    <cellStyle name="Normal 13" xfId="6"/>
    <cellStyle name="Normal 16" xfId="7"/>
    <cellStyle name="Normal 18" xfId="8"/>
    <cellStyle name="Normal 2" xfId="9"/>
    <cellStyle name="Normal 20" xfId="10"/>
    <cellStyle name="Normal 22" xfId="11"/>
    <cellStyle name="Normal 25" xfId="12"/>
    <cellStyle name="Normal 27" xfId="13"/>
    <cellStyle name="Normal 29" xfId="14"/>
    <cellStyle name="Normal 3" xfId="15"/>
    <cellStyle name="Normal 3 2" xfId="35"/>
    <cellStyle name="Normal 3 3" xfId="44"/>
    <cellStyle name="Normal 3 4" xfId="50"/>
    <cellStyle name="Normal 32" xfId="16"/>
    <cellStyle name="Normal 34" xfId="17"/>
    <cellStyle name="Normal 36" xfId="18"/>
    <cellStyle name="Normal 38" xfId="19"/>
    <cellStyle name="Normal 4" xfId="20"/>
    <cellStyle name="Normal 4 2" xfId="36"/>
    <cellStyle name="Normal 4 3" xfId="45"/>
    <cellStyle name="Normal 4 4" xfId="51"/>
    <cellStyle name="Normal 40" xfId="21"/>
    <cellStyle name="Normal 42" xfId="22"/>
    <cellStyle name="Normal 44" xfId="23"/>
    <cellStyle name="Normal 46" xfId="24"/>
    <cellStyle name="Normal 5" xfId="25"/>
    <cellStyle name="Normal 5 2" xfId="37"/>
    <cellStyle name="Normal 5 3" xfId="46"/>
    <cellStyle name="Normal 5 4" xfId="52"/>
    <cellStyle name="Normal 6" xfId="26"/>
    <cellStyle name="Normal 6 2" xfId="38"/>
    <cellStyle name="Normal 6 3" xfId="47"/>
    <cellStyle name="Normal 6 4" xfId="53"/>
    <cellStyle name="Normal 7" xfId="2"/>
    <cellStyle name="Normal 7 2" xfId="42"/>
    <cellStyle name="Normal 8" xfId="43"/>
    <cellStyle name="Normal 9" xfId="27"/>
    <cellStyle name="Normalno" xfId="0" builtinId="0"/>
    <cellStyle name="Obično_SKC_unos" xfId="28"/>
    <cellStyle name="Percent 2" xfId="30"/>
    <cellStyle name="Percent 2 10" xfId="31"/>
    <cellStyle name="Percent 2 31" xfId="32"/>
    <cellStyle name="Percent 3" xfId="29"/>
    <cellStyle name="Percent 4" xfId="48"/>
    <cellStyle name="Percent 5" xfId="54"/>
    <cellStyle name="PREDG" xfId="56"/>
    <cellStyle name="REKAPITULACIJA" xfId="1"/>
    <cellStyle name="STAVKE" xfId="58"/>
    <cellStyle name="Ukupno" xfId="33"/>
    <cellStyle name="Ukupno 2" xfId="39"/>
    <cellStyle name="Ukupno 3" xfId="40"/>
    <cellStyle name="Ukupno 4" xfId="5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view="pageLayout" zoomScale="90" zoomScalePageLayoutView="90" workbookViewId="0">
      <selection activeCell="A23" sqref="A23"/>
    </sheetView>
  </sheetViews>
  <sheetFormatPr defaultRowHeight="15" x14ac:dyDescent="0.25"/>
  <cols>
    <col min="1" max="1" width="82.5703125" customWidth="1"/>
  </cols>
  <sheetData>
    <row r="1" spans="1:1" x14ac:dyDescent="0.25">
      <c r="A1" s="63"/>
    </row>
    <row r="2" spans="1:1" ht="18" x14ac:dyDescent="0.25">
      <c r="A2" s="64" t="s">
        <v>177</v>
      </c>
    </row>
    <row r="3" spans="1:1" x14ac:dyDescent="0.25">
      <c r="A3" s="63"/>
    </row>
    <row r="4" spans="1:1" ht="58.5" customHeight="1" x14ac:dyDescent="0.25">
      <c r="A4" s="65" t="s">
        <v>178</v>
      </c>
    </row>
    <row r="5" spans="1:1" ht="46.5" customHeight="1" x14ac:dyDescent="0.25">
      <c r="A5" s="65" t="s">
        <v>179</v>
      </c>
    </row>
    <row r="6" spans="1:1" ht="48" customHeight="1" x14ac:dyDescent="0.25">
      <c r="A6" s="65" t="s">
        <v>180</v>
      </c>
    </row>
    <row r="7" spans="1:1" ht="70.5" customHeight="1" x14ac:dyDescent="0.25">
      <c r="A7" s="65" t="s">
        <v>181</v>
      </c>
    </row>
    <row r="8" spans="1:1" ht="58.5" customHeight="1" x14ac:dyDescent="0.25">
      <c r="A8" s="65" t="s">
        <v>182</v>
      </c>
    </row>
    <row r="9" spans="1:1" ht="27.75" customHeight="1" x14ac:dyDescent="0.25">
      <c r="A9" s="65" t="s">
        <v>183</v>
      </c>
    </row>
    <row r="10" spans="1:1" ht="59.25" customHeight="1" x14ac:dyDescent="0.25">
      <c r="A10" s="65" t="s">
        <v>184</v>
      </c>
    </row>
    <row r="11" spans="1:1" ht="36" customHeight="1" x14ac:dyDescent="0.25">
      <c r="A11" s="65" t="s">
        <v>185</v>
      </c>
    </row>
    <row r="12" spans="1:1" ht="46.5" customHeight="1" x14ac:dyDescent="0.25">
      <c r="A12" s="65" t="s">
        <v>186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showGridLines="0" showZeros="0" tabSelected="1" view="pageBreakPreview" topLeftCell="A17" zoomScaleNormal="100" zoomScaleSheetLayoutView="100" workbookViewId="0">
      <selection activeCell="B17" sqref="B17"/>
    </sheetView>
  </sheetViews>
  <sheetFormatPr defaultColWidth="67.85546875" defaultRowHeight="15" x14ac:dyDescent="0.25"/>
  <cols>
    <col min="1" max="1" width="8.7109375" customWidth="1"/>
    <col min="2" max="2" width="68.42578125" customWidth="1"/>
    <col min="3" max="3" width="9.5703125" customWidth="1"/>
    <col min="4" max="5" width="10.7109375" customWidth="1"/>
    <col min="6" max="6" width="20.7109375" customWidth="1"/>
  </cols>
  <sheetData>
    <row r="1" spans="1:6" ht="26.25" thickBot="1" x14ac:dyDescent="0.3">
      <c r="A1" s="26" t="s">
        <v>20</v>
      </c>
      <c r="B1" s="25" t="s">
        <v>2</v>
      </c>
      <c r="C1" s="24" t="s">
        <v>21</v>
      </c>
      <c r="D1" s="25" t="s">
        <v>3</v>
      </c>
      <c r="E1" s="23" t="s">
        <v>4</v>
      </c>
      <c r="F1" s="22" t="s">
        <v>22</v>
      </c>
    </row>
    <row r="2" spans="1:6" x14ac:dyDescent="0.25">
      <c r="A2" s="31" t="s">
        <v>24</v>
      </c>
      <c r="B2" s="30" t="s">
        <v>5</v>
      </c>
      <c r="C2" s="32"/>
      <c r="D2" s="29"/>
      <c r="E2" s="28"/>
      <c r="F2" s="27">
        <f>SUM(F3:F11)</f>
        <v>0</v>
      </c>
    </row>
    <row r="3" spans="1:6" ht="108" x14ac:dyDescent="0.25">
      <c r="A3" s="53" t="s">
        <v>30</v>
      </c>
      <c r="B3" s="52" t="s">
        <v>187</v>
      </c>
      <c r="C3" s="51" t="s">
        <v>15</v>
      </c>
      <c r="D3" s="56">
        <v>620</v>
      </c>
      <c r="E3" s="54"/>
      <c r="F3" s="55">
        <f>ROUND(D3*E3,2)</f>
        <v>0</v>
      </c>
    </row>
    <row r="4" spans="1:6" ht="60" x14ac:dyDescent="0.25">
      <c r="A4" s="50" t="s">
        <v>31</v>
      </c>
      <c r="B4" s="49" t="s">
        <v>14</v>
      </c>
      <c r="C4" s="48" t="s">
        <v>15</v>
      </c>
      <c r="D4" s="47">
        <v>550</v>
      </c>
      <c r="E4" s="54"/>
      <c r="F4" s="55">
        <f t="shared" ref="F4:F8" si="0">ROUND(D4*E4,2)</f>
        <v>0</v>
      </c>
    </row>
    <row r="5" spans="1:6" ht="60" x14ac:dyDescent="0.25">
      <c r="A5" s="50" t="s">
        <v>32</v>
      </c>
      <c r="B5" s="49" t="s">
        <v>26</v>
      </c>
      <c r="C5" s="48" t="s">
        <v>16</v>
      </c>
      <c r="D5" s="47">
        <v>2</v>
      </c>
      <c r="E5" s="54"/>
      <c r="F5" s="55">
        <f t="shared" si="0"/>
        <v>0</v>
      </c>
    </row>
    <row r="6" spans="1:6" ht="48" x14ac:dyDescent="0.25">
      <c r="A6" s="50" t="s">
        <v>33</v>
      </c>
      <c r="B6" s="49" t="s">
        <v>29</v>
      </c>
      <c r="C6" s="48" t="s">
        <v>15</v>
      </c>
      <c r="D6" s="47">
        <v>63</v>
      </c>
      <c r="E6" s="54"/>
      <c r="F6" s="55">
        <f t="shared" si="0"/>
        <v>0</v>
      </c>
    </row>
    <row r="7" spans="1:6" ht="36" x14ac:dyDescent="0.25">
      <c r="A7" s="50" t="s">
        <v>189</v>
      </c>
      <c r="B7" s="49" t="s">
        <v>49</v>
      </c>
      <c r="C7" s="48" t="s">
        <v>13</v>
      </c>
      <c r="D7" s="47">
        <v>13</v>
      </c>
      <c r="E7" s="54"/>
      <c r="F7" s="55">
        <f t="shared" si="0"/>
        <v>0</v>
      </c>
    </row>
    <row r="8" spans="1:6" ht="84" x14ac:dyDescent="0.25">
      <c r="A8" s="50" t="s">
        <v>190</v>
      </c>
      <c r="B8" s="49" t="s">
        <v>71</v>
      </c>
      <c r="C8" s="48" t="s">
        <v>13</v>
      </c>
      <c r="D8" s="47">
        <v>30</v>
      </c>
      <c r="E8" s="54"/>
      <c r="F8" s="55">
        <f t="shared" si="0"/>
        <v>0</v>
      </c>
    </row>
    <row r="9" spans="1:6" ht="96" x14ac:dyDescent="0.25">
      <c r="A9" s="50" t="s">
        <v>191</v>
      </c>
      <c r="B9" s="49" t="s">
        <v>51</v>
      </c>
      <c r="C9" s="48" t="s">
        <v>16</v>
      </c>
      <c r="D9" s="47">
        <v>2</v>
      </c>
      <c r="E9" s="54"/>
      <c r="F9" s="55">
        <f t="shared" ref="F9:F11" si="1">ROUND(D9*E9,2)</f>
        <v>0</v>
      </c>
    </row>
    <row r="10" spans="1:6" ht="84" x14ac:dyDescent="0.25">
      <c r="A10" s="57" t="s">
        <v>34</v>
      </c>
      <c r="B10" s="58" t="s">
        <v>188</v>
      </c>
      <c r="C10" s="59" t="s">
        <v>13</v>
      </c>
      <c r="D10" s="60">
        <v>15</v>
      </c>
      <c r="E10" s="54"/>
      <c r="F10" s="55">
        <f t="shared" si="1"/>
        <v>0</v>
      </c>
    </row>
    <row r="11" spans="1:6" ht="48" x14ac:dyDescent="0.25">
      <c r="A11" s="57" t="s">
        <v>192</v>
      </c>
      <c r="B11" s="58" t="s">
        <v>99</v>
      </c>
      <c r="C11" s="59" t="s">
        <v>16</v>
      </c>
      <c r="D11" s="60">
        <v>1</v>
      </c>
      <c r="E11" s="54"/>
      <c r="F11" s="55">
        <f t="shared" si="1"/>
        <v>0</v>
      </c>
    </row>
    <row r="12" spans="1:6" x14ac:dyDescent="0.25">
      <c r="A12" s="44" t="s">
        <v>25</v>
      </c>
      <c r="B12" s="43" t="s">
        <v>6</v>
      </c>
      <c r="C12" s="42"/>
      <c r="D12" s="41"/>
      <c r="E12" s="40"/>
      <c r="F12" s="27">
        <f>SUM(F13:F22)</f>
        <v>0</v>
      </c>
    </row>
    <row r="13" spans="1:6" ht="84" x14ac:dyDescent="0.25">
      <c r="A13" s="50" t="s">
        <v>35</v>
      </c>
      <c r="B13" s="49" t="s">
        <v>27</v>
      </c>
      <c r="C13" s="48" t="s">
        <v>12</v>
      </c>
      <c r="D13" s="61">
        <v>2</v>
      </c>
      <c r="E13" s="54"/>
      <c r="F13" s="55">
        <f t="shared" ref="F13:F14" si="2">ROUND(D13*E13,2)</f>
        <v>0</v>
      </c>
    </row>
    <row r="14" spans="1:6" ht="84" x14ac:dyDescent="0.25">
      <c r="A14" s="50" t="s">
        <v>36</v>
      </c>
      <c r="B14" s="49" t="s">
        <v>23</v>
      </c>
      <c r="C14" s="48" t="s">
        <v>12</v>
      </c>
      <c r="D14" s="61">
        <v>10</v>
      </c>
      <c r="E14" s="54"/>
      <c r="F14" s="55">
        <f t="shared" si="2"/>
        <v>0</v>
      </c>
    </row>
    <row r="15" spans="1:6" ht="84" x14ac:dyDescent="0.25">
      <c r="A15" s="50" t="s">
        <v>55</v>
      </c>
      <c r="B15" s="49" t="s">
        <v>17</v>
      </c>
      <c r="C15" s="48" t="s">
        <v>12</v>
      </c>
      <c r="D15" s="61">
        <v>75</v>
      </c>
      <c r="E15" s="54"/>
      <c r="F15" s="45">
        <f t="shared" ref="F15:F22" si="3">ROUND(D15*E15,2)</f>
        <v>0</v>
      </c>
    </row>
    <row r="16" spans="1:6" ht="96" x14ac:dyDescent="0.25">
      <c r="A16" s="50" t="s">
        <v>77</v>
      </c>
      <c r="B16" s="49" t="s">
        <v>206</v>
      </c>
      <c r="C16" s="48" t="s">
        <v>12</v>
      </c>
      <c r="D16" s="61">
        <v>45</v>
      </c>
      <c r="E16" s="54"/>
      <c r="F16" s="55">
        <f t="shared" si="3"/>
        <v>0</v>
      </c>
    </row>
    <row r="17" spans="1:6" ht="108" x14ac:dyDescent="0.25">
      <c r="A17" s="50" t="s">
        <v>78</v>
      </c>
      <c r="B17" s="49" t="s">
        <v>193</v>
      </c>
      <c r="C17" s="48" t="s">
        <v>12</v>
      </c>
      <c r="D17" s="61">
        <v>35</v>
      </c>
      <c r="E17" s="54"/>
      <c r="F17" s="55">
        <f t="shared" si="3"/>
        <v>0</v>
      </c>
    </row>
    <row r="18" spans="1:6" ht="72" x14ac:dyDescent="0.25">
      <c r="A18" s="50" t="s">
        <v>79</v>
      </c>
      <c r="B18" s="49" t="s">
        <v>207</v>
      </c>
      <c r="C18" s="48" t="s">
        <v>12</v>
      </c>
      <c r="D18" s="61">
        <v>2</v>
      </c>
      <c r="E18" s="54"/>
      <c r="F18" s="55">
        <f t="shared" si="3"/>
        <v>0</v>
      </c>
    </row>
    <row r="19" spans="1:6" ht="72" x14ac:dyDescent="0.25">
      <c r="A19" s="50" t="s">
        <v>80</v>
      </c>
      <c r="B19" s="49" t="s">
        <v>208</v>
      </c>
      <c r="C19" s="48" t="s">
        <v>12</v>
      </c>
      <c r="D19" s="61">
        <v>10</v>
      </c>
      <c r="E19" s="54"/>
      <c r="F19" s="55">
        <f t="shared" si="3"/>
        <v>0</v>
      </c>
    </row>
    <row r="20" spans="1:6" ht="72" x14ac:dyDescent="0.25">
      <c r="A20" s="50" t="s">
        <v>81</v>
      </c>
      <c r="B20" s="49" t="s">
        <v>209</v>
      </c>
      <c r="C20" s="48" t="s">
        <v>12</v>
      </c>
      <c r="D20" s="61">
        <v>75</v>
      </c>
      <c r="E20" s="54"/>
      <c r="F20" s="55">
        <f t="shared" si="3"/>
        <v>0</v>
      </c>
    </row>
    <row r="21" spans="1:6" ht="120" x14ac:dyDescent="0.25">
      <c r="A21" s="50" t="s">
        <v>82</v>
      </c>
      <c r="B21" s="49" t="s">
        <v>18</v>
      </c>
      <c r="C21" s="48" t="s">
        <v>15</v>
      </c>
      <c r="D21" s="61">
        <v>720</v>
      </c>
      <c r="E21" s="54"/>
      <c r="F21" s="55">
        <f t="shared" si="3"/>
        <v>0</v>
      </c>
    </row>
    <row r="22" spans="1:6" ht="84" x14ac:dyDescent="0.25">
      <c r="A22" s="57" t="s">
        <v>100</v>
      </c>
      <c r="B22" s="58" t="s">
        <v>101</v>
      </c>
      <c r="C22" s="59" t="s">
        <v>13</v>
      </c>
      <c r="D22" s="61">
        <v>60</v>
      </c>
      <c r="E22" s="54"/>
      <c r="F22" s="55">
        <f t="shared" si="3"/>
        <v>0</v>
      </c>
    </row>
    <row r="23" spans="1:6" x14ac:dyDescent="0.25">
      <c r="A23" s="44" t="s">
        <v>37</v>
      </c>
      <c r="B23" s="43" t="s">
        <v>7</v>
      </c>
      <c r="C23" s="42"/>
      <c r="D23" s="41"/>
      <c r="E23" s="40"/>
      <c r="F23" s="39">
        <f>SUM(F24:F27)</f>
        <v>0</v>
      </c>
    </row>
    <row r="24" spans="1:6" ht="60" x14ac:dyDescent="0.25">
      <c r="A24" s="50" t="s">
        <v>38</v>
      </c>
      <c r="B24" s="49" t="s">
        <v>102</v>
      </c>
      <c r="C24" s="48" t="s">
        <v>13</v>
      </c>
      <c r="D24" s="61">
        <v>60</v>
      </c>
      <c r="E24" s="46"/>
      <c r="F24" s="45">
        <f t="shared" ref="F24:F27" si="4">ROUND(D24*E24,2)</f>
        <v>0</v>
      </c>
    </row>
    <row r="25" spans="1:6" ht="72" x14ac:dyDescent="0.25">
      <c r="A25" s="50" t="s">
        <v>98</v>
      </c>
      <c r="B25" s="49" t="s">
        <v>52</v>
      </c>
      <c r="C25" s="48" t="s">
        <v>12</v>
      </c>
      <c r="D25" s="61">
        <v>170</v>
      </c>
      <c r="E25" s="46"/>
      <c r="F25" s="45">
        <f t="shared" si="4"/>
        <v>0</v>
      </c>
    </row>
    <row r="26" spans="1:6" ht="84" x14ac:dyDescent="0.25">
      <c r="A26" s="50" t="s">
        <v>39</v>
      </c>
      <c r="B26" s="49" t="s">
        <v>203</v>
      </c>
      <c r="C26" s="48" t="s">
        <v>15</v>
      </c>
      <c r="D26" s="47">
        <v>530</v>
      </c>
      <c r="E26" s="46"/>
      <c r="F26" s="45">
        <f t="shared" si="4"/>
        <v>0</v>
      </c>
    </row>
    <row r="27" spans="1:6" ht="120" x14ac:dyDescent="0.25">
      <c r="A27" s="50" t="s">
        <v>86</v>
      </c>
      <c r="B27" s="49" t="s">
        <v>204</v>
      </c>
      <c r="C27" s="48" t="s">
        <v>15</v>
      </c>
      <c r="D27" s="61">
        <v>7</v>
      </c>
      <c r="E27" s="46"/>
      <c r="F27" s="45">
        <f t="shared" si="4"/>
        <v>0</v>
      </c>
    </row>
    <row r="28" spans="1:6" x14ac:dyDescent="0.25">
      <c r="A28" s="44" t="s">
        <v>40</v>
      </c>
      <c r="B28" s="43" t="s">
        <v>97</v>
      </c>
      <c r="C28" s="42"/>
      <c r="D28" s="41"/>
      <c r="E28" s="40"/>
      <c r="F28" s="39">
        <f>SUM(F29:F32)</f>
        <v>0</v>
      </c>
    </row>
    <row r="29" spans="1:6" ht="96" x14ac:dyDescent="0.25">
      <c r="A29" s="50" t="s">
        <v>83</v>
      </c>
      <c r="B29" s="49" t="s">
        <v>73</v>
      </c>
      <c r="C29" s="48" t="s">
        <v>13</v>
      </c>
      <c r="D29" s="47">
        <v>122</v>
      </c>
      <c r="E29" s="46"/>
      <c r="F29" s="45">
        <f t="shared" ref="F29:F31" si="5">ROUND(D29*E29,2)</f>
        <v>0</v>
      </c>
    </row>
    <row r="30" spans="1:6" ht="84" x14ac:dyDescent="0.25">
      <c r="A30" s="50" t="s">
        <v>84</v>
      </c>
      <c r="B30" s="49" t="s">
        <v>103</v>
      </c>
      <c r="C30" s="48" t="s">
        <v>12</v>
      </c>
      <c r="D30" s="47">
        <v>24</v>
      </c>
      <c r="E30" s="46"/>
      <c r="F30" s="45">
        <f t="shared" si="5"/>
        <v>0</v>
      </c>
    </row>
    <row r="31" spans="1:6" ht="96" x14ac:dyDescent="0.25">
      <c r="A31" s="50" t="s">
        <v>85</v>
      </c>
      <c r="B31" s="49" t="s">
        <v>104</v>
      </c>
      <c r="C31" s="48" t="s">
        <v>15</v>
      </c>
      <c r="D31" s="47">
        <v>80</v>
      </c>
      <c r="E31" s="46"/>
      <c r="F31" s="45">
        <f t="shared" si="5"/>
        <v>0</v>
      </c>
    </row>
    <row r="32" spans="1:6" ht="108" x14ac:dyDescent="0.25">
      <c r="A32" s="50" t="s">
        <v>173</v>
      </c>
      <c r="B32" s="49" t="s">
        <v>174</v>
      </c>
      <c r="C32" s="48" t="s">
        <v>16</v>
      </c>
      <c r="D32" s="47">
        <v>2</v>
      </c>
      <c r="E32" s="46"/>
      <c r="F32" s="45">
        <f t="shared" ref="F32" si="6">ROUND(D32*E32,2)</f>
        <v>0</v>
      </c>
    </row>
    <row r="33" spans="1:6" x14ac:dyDescent="0.25">
      <c r="A33" s="44" t="s">
        <v>41</v>
      </c>
      <c r="B33" s="43" t="s">
        <v>50</v>
      </c>
      <c r="C33" s="42"/>
      <c r="D33" s="41"/>
      <c r="E33" s="40"/>
      <c r="F33" s="39">
        <f>SUM(F34:F44)</f>
        <v>0</v>
      </c>
    </row>
    <row r="34" spans="1:6" ht="108" x14ac:dyDescent="0.25">
      <c r="A34" s="50" t="s">
        <v>42</v>
      </c>
      <c r="B34" s="49" t="s">
        <v>105</v>
      </c>
      <c r="C34" s="48" t="s">
        <v>12</v>
      </c>
      <c r="D34" s="47">
        <v>45</v>
      </c>
      <c r="E34" s="46"/>
      <c r="F34" s="45">
        <f t="shared" ref="F34:F44" si="7">ROUND(D34*E34,2)</f>
        <v>0</v>
      </c>
    </row>
    <row r="35" spans="1:6" ht="72" x14ac:dyDescent="0.25">
      <c r="A35" s="50" t="s">
        <v>43</v>
      </c>
      <c r="B35" s="49" t="s">
        <v>72</v>
      </c>
      <c r="C35" s="48" t="s">
        <v>12</v>
      </c>
      <c r="D35" s="47">
        <v>45</v>
      </c>
      <c r="E35" s="46"/>
      <c r="F35" s="45">
        <f t="shared" si="7"/>
        <v>0</v>
      </c>
    </row>
    <row r="36" spans="1:6" ht="84" x14ac:dyDescent="0.25">
      <c r="A36" s="50" t="s">
        <v>44</v>
      </c>
      <c r="B36" s="49" t="s">
        <v>106</v>
      </c>
      <c r="C36" s="48" t="s">
        <v>16</v>
      </c>
      <c r="D36" s="47">
        <v>2</v>
      </c>
      <c r="E36" s="46"/>
      <c r="F36" s="45">
        <f t="shared" si="7"/>
        <v>0</v>
      </c>
    </row>
    <row r="37" spans="1:6" ht="144" x14ac:dyDescent="0.25">
      <c r="A37" s="50" t="s">
        <v>45</v>
      </c>
      <c r="B37" s="49" t="s">
        <v>172</v>
      </c>
      <c r="C37" s="48" t="s">
        <v>16</v>
      </c>
      <c r="D37" s="47">
        <v>1</v>
      </c>
      <c r="E37" s="46"/>
      <c r="F37" s="45">
        <f t="shared" si="7"/>
        <v>0</v>
      </c>
    </row>
    <row r="38" spans="1:6" ht="96" x14ac:dyDescent="0.25">
      <c r="A38" s="50" t="s">
        <v>48</v>
      </c>
      <c r="B38" s="49" t="s">
        <v>194</v>
      </c>
      <c r="C38" s="48" t="s">
        <v>16</v>
      </c>
      <c r="D38" s="47">
        <v>3</v>
      </c>
      <c r="E38" s="46"/>
      <c r="F38" s="45">
        <f t="shared" si="7"/>
        <v>0</v>
      </c>
    </row>
    <row r="39" spans="1:6" ht="132" x14ac:dyDescent="0.25">
      <c r="A39" s="50" t="s">
        <v>87</v>
      </c>
      <c r="B39" s="49" t="s">
        <v>195</v>
      </c>
      <c r="C39" s="48" t="s">
        <v>13</v>
      </c>
      <c r="D39" s="47">
        <v>58</v>
      </c>
      <c r="E39" s="46"/>
      <c r="F39" s="45">
        <f t="shared" si="7"/>
        <v>0</v>
      </c>
    </row>
    <row r="40" spans="1:6" ht="84" x14ac:dyDescent="0.25">
      <c r="A40" s="50" t="s">
        <v>88</v>
      </c>
      <c r="B40" s="49" t="s">
        <v>196</v>
      </c>
      <c r="C40" s="48" t="s">
        <v>13</v>
      </c>
      <c r="D40" s="47">
        <v>7</v>
      </c>
      <c r="E40" s="46"/>
      <c r="F40" s="45">
        <f t="shared" si="7"/>
        <v>0</v>
      </c>
    </row>
    <row r="41" spans="1:6" ht="96" x14ac:dyDescent="0.25">
      <c r="A41" s="50" t="s">
        <v>90</v>
      </c>
      <c r="B41" s="49" t="s">
        <v>74</v>
      </c>
      <c r="C41" s="48" t="s">
        <v>13</v>
      </c>
      <c r="D41" s="47">
        <v>58</v>
      </c>
      <c r="E41" s="46"/>
      <c r="F41" s="45">
        <f t="shared" si="7"/>
        <v>0</v>
      </c>
    </row>
    <row r="42" spans="1:6" ht="120" x14ac:dyDescent="0.25">
      <c r="A42" s="50" t="s">
        <v>91</v>
      </c>
      <c r="B42" s="49" t="s">
        <v>89</v>
      </c>
      <c r="C42" s="48" t="s">
        <v>12</v>
      </c>
      <c r="D42" s="47">
        <v>20</v>
      </c>
      <c r="E42" s="46"/>
      <c r="F42" s="45">
        <f t="shared" si="7"/>
        <v>0</v>
      </c>
    </row>
    <row r="43" spans="1:6" ht="132" x14ac:dyDescent="0.25">
      <c r="A43" s="50" t="s">
        <v>92</v>
      </c>
      <c r="B43" s="49" t="s">
        <v>107</v>
      </c>
      <c r="C43" s="48" t="s">
        <v>12</v>
      </c>
      <c r="D43" s="47">
        <v>15</v>
      </c>
      <c r="E43" s="46"/>
      <c r="F43" s="45">
        <f t="shared" si="7"/>
        <v>0</v>
      </c>
    </row>
    <row r="44" spans="1:6" ht="96" x14ac:dyDescent="0.25">
      <c r="A44" s="50" t="s">
        <v>108</v>
      </c>
      <c r="B44" s="49" t="s">
        <v>28</v>
      </c>
      <c r="C44" s="48" t="s">
        <v>13</v>
      </c>
      <c r="D44" s="47">
        <v>40</v>
      </c>
      <c r="E44" s="46"/>
      <c r="F44" s="45">
        <f t="shared" si="7"/>
        <v>0</v>
      </c>
    </row>
    <row r="45" spans="1:6" x14ac:dyDescent="0.25">
      <c r="A45" s="44" t="s">
        <v>46</v>
      </c>
      <c r="B45" s="43" t="s">
        <v>8</v>
      </c>
      <c r="C45" s="42"/>
      <c r="D45" s="41"/>
      <c r="E45" s="40"/>
      <c r="F45" s="39">
        <f>SUM(F46:F46)</f>
        <v>0</v>
      </c>
    </row>
    <row r="46" spans="1:6" ht="108" x14ac:dyDescent="0.25">
      <c r="A46" s="50" t="s">
        <v>47</v>
      </c>
      <c r="B46" s="49" t="s">
        <v>197</v>
      </c>
      <c r="C46" s="48" t="s">
        <v>13</v>
      </c>
      <c r="D46" s="47">
        <v>13</v>
      </c>
      <c r="E46" s="46"/>
      <c r="F46" s="45">
        <f t="shared" ref="F46" si="8">ROUND(D46*E46,2)</f>
        <v>0</v>
      </c>
    </row>
    <row r="47" spans="1:6" ht="15.75" x14ac:dyDescent="0.25">
      <c r="A47" s="38" t="s">
        <v>56</v>
      </c>
      <c r="B47" s="37" t="s">
        <v>53</v>
      </c>
      <c r="C47" s="36"/>
      <c r="D47" s="35"/>
      <c r="E47" s="34"/>
      <c r="F47" s="33"/>
    </row>
    <row r="48" spans="1:6" x14ac:dyDescent="0.25">
      <c r="A48" s="44" t="s">
        <v>57</v>
      </c>
      <c r="B48" s="43" t="s">
        <v>54</v>
      </c>
      <c r="C48" s="42"/>
      <c r="D48" s="41"/>
      <c r="E48" s="40"/>
      <c r="F48" s="39">
        <f>SUM(F49:F53)</f>
        <v>0</v>
      </c>
    </row>
    <row r="49" spans="1:6" ht="108" x14ac:dyDescent="0.25">
      <c r="A49" s="50" t="s">
        <v>58</v>
      </c>
      <c r="B49" s="49" t="s">
        <v>109</v>
      </c>
      <c r="C49" s="48" t="s">
        <v>16</v>
      </c>
      <c r="D49" s="47">
        <v>1</v>
      </c>
      <c r="E49" s="46"/>
      <c r="F49" s="45">
        <f t="shared" ref="F49" si="9">ROUND(D49*E49,2)</f>
        <v>0</v>
      </c>
    </row>
    <row r="50" spans="1:6" ht="108" x14ac:dyDescent="0.25">
      <c r="A50" s="50" t="s">
        <v>59</v>
      </c>
      <c r="B50" s="49" t="s">
        <v>110</v>
      </c>
      <c r="C50" s="48" t="s">
        <v>16</v>
      </c>
      <c r="D50" s="47">
        <v>3</v>
      </c>
      <c r="E50" s="46"/>
      <c r="F50" s="45">
        <f t="shared" ref="F50" si="10">ROUND(D50*E50,2)</f>
        <v>0</v>
      </c>
    </row>
    <row r="51" spans="1:6" ht="108" x14ac:dyDescent="0.25">
      <c r="A51" s="50" t="s">
        <v>60</v>
      </c>
      <c r="B51" s="49" t="s">
        <v>111</v>
      </c>
      <c r="C51" s="48" t="s">
        <v>16</v>
      </c>
      <c r="D51" s="47">
        <v>2</v>
      </c>
      <c r="E51" s="46"/>
      <c r="F51" s="45">
        <f t="shared" ref="F51" si="11">ROUND(D51*E51,2)</f>
        <v>0</v>
      </c>
    </row>
    <row r="52" spans="1:6" ht="108" x14ac:dyDescent="0.25">
      <c r="A52" s="50" t="s">
        <v>61</v>
      </c>
      <c r="B52" s="49" t="s">
        <v>112</v>
      </c>
      <c r="C52" s="48" t="s">
        <v>16</v>
      </c>
      <c r="D52" s="47">
        <v>1</v>
      </c>
      <c r="E52" s="46"/>
      <c r="F52" s="45">
        <f t="shared" ref="F52:F53" si="12">ROUND(D52*E52,2)</f>
        <v>0</v>
      </c>
    </row>
    <row r="53" spans="1:6" ht="84" x14ac:dyDescent="0.25">
      <c r="A53" s="50" t="s">
        <v>62</v>
      </c>
      <c r="B53" s="49" t="s">
        <v>19</v>
      </c>
      <c r="C53" s="48" t="s">
        <v>13</v>
      </c>
      <c r="D53" s="47">
        <v>18</v>
      </c>
      <c r="E53" s="46"/>
      <c r="F53" s="45">
        <f t="shared" si="12"/>
        <v>0</v>
      </c>
    </row>
    <row r="54" spans="1:6" x14ac:dyDescent="0.25">
      <c r="A54" s="44" t="s">
        <v>63</v>
      </c>
      <c r="B54" s="43" t="s">
        <v>75</v>
      </c>
      <c r="C54" s="42"/>
      <c r="D54" s="41"/>
      <c r="E54" s="40"/>
      <c r="F54" s="39">
        <f>SUM(F55:F61)</f>
        <v>0</v>
      </c>
    </row>
    <row r="55" spans="1:6" ht="96" x14ac:dyDescent="0.25">
      <c r="A55" s="50" t="s">
        <v>64</v>
      </c>
      <c r="B55" s="49" t="s">
        <v>93</v>
      </c>
      <c r="C55" s="48" t="s">
        <v>13</v>
      </c>
      <c r="D55" s="47">
        <v>10</v>
      </c>
      <c r="E55" s="46"/>
      <c r="F55" s="45">
        <f t="shared" ref="F55:F58" si="13">ROUND(D55*E55,2)</f>
        <v>0</v>
      </c>
    </row>
    <row r="56" spans="1:6" ht="96" x14ac:dyDescent="0.25">
      <c r="A56" s="50" t="s">
        <v>65</v>
      </c>
      <c r="B56" s="49" t="s">
        <v>94</v>
      </c>
      <c r="C56" s="48" t="s">
        <v>13</v>
      </c>
      <c r="D56" s="47">
        <v>50</v>
      </c>
      <c r="E56" s="46"/>
      <c r="F56" s="45">
        <f t="shared" si="13"/>
        <v>0</v>
      </c>
    </row>
    <row r="57" spans="1:6" ht="96" x14ac:dyDescent="0.25">
      <c r="A57" s="50" t="s">
        <v>66</v>
      </c>
      <c r="B57" s="49" t="s">
        <v>205</v>
      </c>
      <c r="C57" s="48" t="s">
        <v>15</v>
      </c>
      <c r="D57" s="47">
        <v>16</v>
      </c>
      <c r="E57" s="46"/>
      <c r="F57" s="45">
        <f t="shared" si="13"/>
        <v>0</v>
      </c>
    </row>
    <row r="58" spans="1:6" ht="96" x14ac:dyDescent="0.25">
      <c r="A58" s="50" t="s">
        <v>67</v>
      </c>
      <c r="B58" s="49" t="s">
        <v>198</v>
      </c>
      <c r="C58" s="48" t="s">
        <v>16</v>
      </c>
      <c r="D58" s="47">
        <v>1</v>
      </c>
      <c r="E58" s="46"/>
      <c r="F58" s="45">
        <f t="shared" si="13"/>
        <v>0</v>
      </c>
    </row>
    <row r="59" spans="1:6" ht="96" x14ac:dyDescent="0.25">
      <c r="A59" s="50" t="s">
        <v>68</v>
      </c>
      <c r="B59" s="49" t="s">
        <v>199</v>
      </c>
      <c r="C59" s="48" t="s">
        <v>16</v>
      </c>
      <c r="D59" s="47">
        <v>2</v>
      </c>
      <c r="E59" s="46"/>
      <c r="F59" s="45">
        <f t="shared" ref="F59" si="14">ROUND(D59*E59,2)</f>
        <v>0</v>
      </c>
    </row>
    <row r="60" spans="1:6" ht="96" x14ac:dyDescent="0.25">
      <c r="A60" s="50" t="s">
        <v>69</v>
      </c>
      <c r="B60" s="49" t="s">
        <v>95</v>
      </c>
      <c r="C60" s="48" t="s">
        <v>16</v>
      </c>
      <c r="D60" s="47">
        <v>2</v>
      </c>
      <c r="E60" s="46"/>
      <c r="F60" s="45">
        <f t="shared" ref="F60:F61" si="15">ROUND(D60*E60,2)</f>
        <v>0</v>
      </c>
    </row>
    <row r="61" spans="1:6" ht="96" x14ac:dyDescent="0.25">
      <c r="A61" s="50" t="s">
        <v>70</v>
      </c>
      <c r="B61" s="49" t="s">
        <v>96</v>
      </c>
      <c r="C61" s="48" t="s">
        <v>16</v>
      </c>
      <c r="D61" s="47">
        <v>18</v>
      </c>
      <c r="E61" s="46"/>
      <c r="F61" s="45">
        <f t="shared" si="15"/>
        <v>0</v>
      </c>
    </row>
    <row r="62" spans="1:6" ht="15.75" x14ac:dyDescent="0.25">
      <c r="A62" s="38" t="s">
        <v>139</v>
      </c>
      <c r="B62" s="37" t="s">
        <v>113</v>
      </c>
      <c r="C62" s="36"/>
      <c r="D62" s="35"/>
      <c r="E62" s="34"/>
      <c r="F62" s="33"/>
    </row>
    <row r="63" spans="1:6" x14ac:dyDescent="0.25">
      <c r="A63" s="44" t="s">
        <v>140</v>
      </c>
      <c r="B63" s="43" t="s">
        <v>114</v>
      </c>
      <c r="C63" s="42"/>
      <c r="D63" s="41"/>
      <c r="E63" s="40"/>
      <c r="F63" s="39">
        <f>SUM(F64:F66)</f>
        <v>0</v>
      </c>
    </row>
    <row r="64" spans="1:6" ht="132" x14ac:dyDescent="0.25">
      <c r="A64" s="50" t="s">
        <v>141</v>
      </c>
      <c r="B64" s="49" t="s">
        <v>115</v>
      </c>
      <c r="C64" s="48" t="s">
        <v>13</v>
      </c>
      <c r="D64" s="47">
        <v>35</v>
      </c>
      <c r="E64" s="46"/>
      <c r="F64" s="45">
        <f t="shared" ref="F64:F79" si="16">ROUND(D64*E64,2)</f>
        <v>0</v>
      </c>
    </row>
    <row r="65" spans="1:6" ht="48" x14ac:dyDescent="0.25">
      <c r="A65" s="50" t="s">
        <v>142</v>
      </c>
      <c r="B65" s="49" t="s">
        <v>116</v>
      </c>
      <c r="C65" s="48" t="s">
        <v>13</v>
      </c>
      <c r="D65" s="47">
        <v>20</v>
      </c>
      <c r="E65" s="46"/>
      <c r="F65" s="45">
        <f t="shared" si="16"/>
        <v>0</v>
      </c>
    </row>
    <row r="66" spans="1:6" ht="48" x14ac:dyDescent="0.25">
      <c r="A66" s="50" t="s">
        <v>200</v>
      </c>
      <c r="B66" s="49" t="s">
        <v>117</v>
      </c>
      <c r="C66" s="48" t="s">
        <v>118</v>
      </c>
      <c r="D66" s="47">
        <v>1</v>
      </c>
      <c r="E66" s="46"/>
      <c r="F66" s="45">
        <f t="shared" si="16"/>
        <v>0</v>
      </c>
    </row>
    <row r="67" spans="1:6" x14ac:dyDescent="0.25">
      <c r="A67" s="44" t="s">
        <v>143</v>
      </c>
      <c r="B67" s="43" t="s">
        <v>6</v>
      </c>
      <c r="C67" s="42"/>
      <c r="D67" s="41"/>
      <c r="E67" s="40"/>
      <c r="F67" s="39">
        <f>SUM(F68:F73)</f>
        <v>0</v>
      </c>
    </row>
    <row r="68" spans="1:6" ht="72" x14ac:dyDescent="0.25">
      <c r="A68" s="50" t="s">
        <v>144</v>
      </c>
      <c r="B68" s="49" t="s">
        <v>145</v>
      </c>
      <c r="C68" s="48" t="s">
        <v>12</v>
      </c>
      <c r="D68" s="47">
        <v>15</v>
      </c>
      <c r="E68" s="46"/>
      <c r="F68" s="45">
        <f t="shared" si="16"/>
        <v>0</v>
      </c>
    </row>
    <row r="69" spans="1:6" ht="72" x14ac:dyDescent="0.25">
      <c r="A69" s="50" t="s">
        <v>146</v>
      </c>
      <c r="B69" s="49" t="s">
        <v>119</v>
      </c>
      <c r="C69" s="48" t="s">
        <v>12</v>
      </c>
      <c r="D69" s="47">
        <v>3</v>
      </c>
      <c r="E69" s="46"/>
      <c r="F69" s="45">
        <f t="shared" si="16"/>
        <v>0</v>
      </c>
    </row>
    <row r="70" spans="1:6" ht="36" x14ac:dyDescent="0.25">
      <c r="A70" s="50" t="s">
        <v>147</v>
      </c>
      <c r="B70" s="49" t="s">
        <v>120</v>
      </c>
      <c r="C70" s="48" t="s">
        <v>15</v>
      </c>
      <c r="D70" s="47">
        <v>14</v>
      </c>
      <c r="E70" s="46"/>
      <c r="F70" s="45">
        <f t="shared" si="16"/>
        <v>0</v>
      </c>
    </row>
    <row r="71" spans="1:6" ht="72" x14ac:dyDescent="0.25">
      <c r="A71" s="50" t="s">
        <v>152</v>
      </c>
      <c r="B71" s="49" t="s">
        <v>121</v>
      </c>
      <c r="C71" s="48" t="s">
        <v>12</v>
      </c>
      <c r="D71" s="47">
        <v>5</v>
      </c>
      <c r="E71" s="46"/>
      <c r="F71" s="45">
        <f t="shared" si="16"/>
        <v>0</v>
      </c>
    </row>
    <row r="72" spans="1:6" ht="60" x14ac:dyDescent="0.25">
      <c r="A72" s="50" t="s">
        <v>153</v>
      </c>
      <c r="B72" s="49" t="s">
        <v>157</v>
      </c>
      <c r="C72" s="48" t="s">
        <v>12</v>
      </c>
      <c r="D72" s="47">
        <v>6</v>
      </c>
      <c r="E72" s="46"/>
      <c r="F72" s="45">
        <f t="shared" si="16"/>
        <v>0</v>
      </c>
    </row>
    <row r="73" spans="1:6" ht="72" x14ac:dyDescent="0.25">
      <c r="A73" s="50" t="s">
        <v>154</v>
      </c>
      <c r="B73" s="49" t="s">
        <v>122</v>
      </c>
      <c r="C73" s="48" t="s">
        <v>12</v>
      </c>
      <c r="D73" s="47">
        <v>18</v>
      </c>
      <c r="E73" s="46"/>
      <c r="F73" s="45">
        <f t="shared" si="16"/>
        <v>0</v>
      </c>
    </row>
    <row r="74" spans="1:6" x14ac:dyDescent="0.25">
      <c r="A74" s="44" t="s">
        <v>148</v>
      </c>
      <c r="B74" s="43" t="s">
        <v>8</v>
      </c>
      <c r="C74" s="42"/>
      <c r="D74" s="41"/>
      <c r="E74" s="40"/>
      <c r="F74" s="39">
        <f>SUM(F75:F76)</f>
        <v>0</v>
      </c>
    </row>
    <row r="75" spans="1:6" ht="96" x14ac:dyDescent="0.25">
      <c r="A75" s="50" t="s">
        <v>156</v>
      </c>
      <c r="B75" s="49" t="s">
        <v>155</v>
      </c>
      <c r="C75" s="48" t="s">
        <v>12</v>
      </c>
      <c r="D75" s="47">
        <v>2.5</v>
      </c>
      <c r="E75" s="46"/>
      <c r="F75" s="45">
        <f t="shared" si="16"/>
        <v>0</v>
      </c>
    </row>
    <row r="76" spans="1:6" ht="60" x14ac:dyDescent="0.25">
      <c r="A76" s="50" t="s">
        <v>201</v>
      </c>
      <c r="B76" s="49" t="s">
        <v>123</v>
      </c>
      <c r="C76" s="48" t="s">
        <v>12</v>
      </c>
      <c r="D76" s="47">
        <v>1</v>
      </c>
      <c r="E76" s="46"/>
      <c r="F76" s="45">
        <f t="shared" si="16"/>
        <v>0</v>
      </c>
    </row>
    <row r="77" spans="1:6" x14ac:dyDescent="0.25">
      <c r="A77" s="44" t="s">
        <v>149</v>
      </c>
      <c r="B77" s="43" t="s">
        <v>124</v>
      </c>
      <c r="C77" s="42"/>
      <c r="D77" s="41"/>
      <c r="E77" s="40"/>
      <c r="F77" s="39">
        <f>SUM(F78:F79)</f>
        <v>0</v>
      </c>
    </row>
    <row r="78" spans="1:6" ht="24" x14ac:dyDescent="0.25">
      <c r="A78" s="50" t="s">
        <v>158</v>
      </c>
      <c r="B78" s="49" t="s">
        <v>125</v>
      </c>
      <c r="C78" s="48" t="s">
        <v>15</v>
      </c>
      <c r="D78" s="47">
        <v>11</v>
      </c>
      <c r="E78" s="46"/>
      <c r="F78" s="45">
        <f t="shared" si="16"/>
        <v>0</v>
      </c>
    </row>
    <row r="79" spans="1:6" ht="24" x14ac:dyDescent="0.25">
      <c r="A79" s="50" t="s">
        <v>159</v>
      </c>
      <c r="B79" s="49" t="s">
        <v>126</v>
      </c>
      <c r="C79" s="48" t="s">
        <v>118</v>
      </c>
      <c r="D79" s="47">
        <v>1</v>
      </c>
      <c r="E79" s="46"/>
      <c r="F79" s="45">
        <f t="shared" si="16"/>
        <v>0</v>
      </c>
    </row>
    <row r="80" spans="1:6" x14ac:dyDescent="0.25">
      <c r="A80" s="44" t="s">
        <v>150</v>
      </c>
      <c r="B80" s="43" t="s">
        <v>127</v>
      </c>
      <c r="C80" s="42"/>
      <c r="D80" s="41"/>
      <c r="E80" s="40"/>
      <c r="F80" s="39">
        <f>SUM(F81:F91)</f>
        <v>0</v>
      </c>
    </row>
    <row r="81" spans="1:6" ht="252" x14ac:dyDescent="0.25">
      <c r="A81" s="50" t="s">
        <v>160</v>
      </c>
      <c r="B81" s="49" t="s">
        <v>128</v>
      </c>
      <c r="C81" s="48" t="s">
        <v>16</v>
      </c>
      <c r="D81" s="47">
        <v>2</v>
      </c>
      <c r="E81" s="46"/>
      <c r="F81" s="45">
        <f t="shared" ref="F81:F91" si="17">ROUND(D81*E81,2)</f>
        <v>0</v>
      </c>
    </row>
    <row r="82" spans="1:6" ht="108" x14ac:dyDescent="0.25">
      <c r="A82" s="50" t="s">
        <v>161</v>
      </c>
      <c r="B82" s="49" t="s">
        <v>129</v>
      </c>
      <c r="C82" s="48" t="s">
        <v>16</v>
      </c>
      <c r="D82" s="47">
        <v>2</v>
      </c>
      <c r="E82" s="46"/>
      <c r="F82" s="45">
        <f t="shared" si="17"/>
        <v>0</v>
      </c>
    </row>
    <row r="83" spans="1:6" ht="72" x14ac:dyDescent="0.25">
      <c r="A83" s="50" t="s">
        <v>163</v>
      </c>
      <c r="B83" s="49" t="s">
        <v>162</v>
      </c>
      <c r="C83" s="48" t="s">
        <v>16</v>
      </c>
      <c r="D83" s="47">
        <v>2</v>
      </c>
      <c r="E83" s="46"/>
      <c r="F83" s="45">
        <f t="shared" si="17"/>
        <v>0</v>
      </c>
    </row>
    <row r="84" spans="1:6" ht="24" x14ac:dyDescent="0.25">
      <c r="A84" s="50" t="s">
        <v>164</v>
      </c>
      <c r="B84" s="49" t="s">
        <v>130</v>
      </c>
      <c r="C84" s="48" t="s">
        <v>131</v>
      </c>
      <c r="D84" s="47">
        <v>7</v>
      </c>
      <c r="E84" s="46"/>
      <c r="F84" s="45">
        <f t="shared" si="17"/>
        <v>0</v>
      </c>
    </row>
    <row r="85" spans="1:6" ht="24" x14ac:dyDescent="0.25">
      <c r="A85" s="50" t="s">
        <v>165</v>
      </c>
      <c r="B85" s="49" t="s">
        <v>132</v>
      </c>
      <c r="C85" s="48" t="s">
        <v>131</v>
      </c>
      <c r="D85" s="47">
        <v>50</v>
      </c>
      <c r="E85" s="46"/>
      <c r="F85" s="45">
        <f t="shared" si="17"/>
        <v>0</v>
      </c>
    </row>
    <row r="86" spans="1:6" ht="36" x14ac:dyDescent="0.25">
      <c r="A86" s="50" t="s">
        <v>166</v>
      </c>
      <c r="B86" s="49" t="s">
        <v>133</v>
      </c>
      <c r="C86" s="48" t="s">
        <v>131</v>
      </c>
      <c r="D86" s="47">
        <v>50</v>
      </c>
      <c r="E86" s="46"/>
      <c r="F86" s="45">
        <f t="shared" si="17"/>
        <v>0</v>
      </c>
    </row>
    <row r="87" spans="1:6" ht="24" x14ac:dyDescent="0.25">
      <c r="A87" s="50" t="s">
        <v>167</v>
      </c>
      <c r="B87" s="49" t="s">
        <v>134</v>
      </c>
      <c r="C87" s="48" t="s">
        <v>118</v>
      </c>
      <c r="D87" s="47">
        <v>2</v>
      </c>
      <c r="E87" s="46"/>
      <c r="F87" s="45">
        <f t="shared" si="17"/>
        <v>0</v>
      </c>
    </row>
    <row r="88" spans="1:6" ht="36" x14ac:dyDescent="0.25">
      <c r="A88" s="50" t="s">
        <v>168</v>
      </c>
      <c r="B88" s="49" t="s">
        <v>135</v>
      </c>
      <c r="C88" s="48" t="s">
        <v>13</v>
      </c>
      <c r="D88" s="47">
        <v>50</v>
      </c>
      <c r="E88" s="46"/>
      <c r="F88" s="45">
        <f t="shared" si="17"/>
        <v>0</v>
      </c>
    </row>
    <row r="89" spans="1:6" ht="36" x14ac:dyDescent="0.25">
      <c r="A89" s="50" t="s">
        <v>169</v>
      </c>
      <c r="B89" s="49" t="s">
        <v>136</v>
      </c>
      <c r="C89" s="48" t="s">
        <v>13</v>
      </c>
      <c r="D89" s="47">
        <v>50</v>
      </c>
      <c r="E89" s="46"/>
      <c r="F89" s="45">
        <f t="shared" si="17"/>
        <v>0</v>
      </c>
    </row>
    <row r="90" spans="1:6" ht="36" x14ac:dyDescent="0.25">
      <c r="A90" s="50" t="s">
        <v>170</v>
      </c>
      <c r="B90" s="49" t="s">
        <v>137</v>
      </c>
      <c r="C90" s="48" t="s">
        <v>16</v>
      </c>
      <c r="D90" s="47">
        <v>4</v>
      </c>
      <c r="E90" s="46"/>
      <c r="F90" s="45">
        <f t="shared" si="17"/>
        <v>0</v>
      </c>
    </row>
    <row r="91" spans="1:6" ht="24" x14ac:dyDescent="0.25">
      <c r="A91" s="50" t="s">
        <v>171</v>
      </c>
      <c r="B91" s="49" t="s">
        <v>138</v>
      </c>
      <c r="C91" s="48" t="s">
        <v>118</v>
      </c>
      <c r="D91" s="47">
        <v>1</v>
      </c>
      <c r="E91" s="46"/>
      <c r="F91" s="45">
        <f t="shared" si="17"/>
        <v>0</v>
      </c>
    </row>
  </sheetData>
  <pageMargins left="0.70866141732283472" right="0.39370078740157483" top="0.94488188976377963" bottom="0.39370078740157483" header="0.70866141732283472" footer="0.23622047244094491"/>
  <pageSetup paperSize="9" orientation="landscape" r:id="rId1"/>
  <headerFooter>
    <oddHeader>&amp;L&amp;"-,Bold"&amp;8&amp;UPLATEA KONZALTING d.o.o. za projektiranje i nadzor</oddHeader>
    <oddFooter>&amp;L&amp;8TKP 96/19&amp;C&amp;8- &amp;P -&amp;R&amp;"-,Italic"&amp;8Projekt uređenja parkinga u ulici Antuna Mihanovića (kod škole)</oddFooter>
  </headerFooter>
  <rowBreaks count="6" manualBreakCount="6">
    <brk id="11" max="16383" man="1"/>
    <brk id="22" max="16383" man="1"/>
    <brk id="27" max="16383" man="1"/>
    <brk id="32" max="16383" man="1"/>
    <brk id="44" max="16383" man="1"/>
    <brk id="7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showZeros="0" view="pageBreakPreview" zoomScale="110" zoomScaleNormal="100" zoomScaleSheetLayoutView="110" zoomScalePageLayoutView="130" workbookViewId="0">
      <selection activeCell="F36" sqref="F35:F36"/>
    </sheetView>
  </sheetViews>
  <sheetFormatPr defaultColWidth="67.85546875" defaultRowHeight="15" x14ac:dyDescent="0.25"/>
  <cols>
    <col min="1" max="1" width="11.28515625" customWidth="1"/>
    <col min="2" max="2" width="68.42578125" customWidth="1"/>
    <col min="3" max="3" width="5.28515625" customWidth="1"/>
    <col min="4" max="4" width="8.140625" customWidth="1"/>
    <col min="5" max="5" width="9.5703125" customWidth="1"/>
    <col min="6" max="6" width="22.5703125" customWidth="1"/>
  </cols>
  <sheetData>
    <row r="1" spans="1:6" x14ac:dyDescent="0.25">
      <c r="A1" s="1" t="s">
        <v>0</v>
      </c>
      <c r="B1" s="21" t="s">
        <v>176</v>
      </c>
      <c r="C1" s="2"/>
      <c r="D1" s="2"/>
      <c r="E1" s="2"/>
      <c r="F1" s="2"/>
    </row>
    <row r="2" spans="1:6" ht="15" customHeight="1" x14ac:dyDescent="0.25">
      <c r="A2" s="1" t="s">
        <v>1</v>
      </c>
      <c r="B2" s="66" t="s">
        <v>175</v>
      </c>
      <c r="C2" s="66"/>
      <c r="D2" s="66"/>
      <c r="E2" s="66"/>
      <c r="F2" s="66"/>
    </row>
    <row r="3" spans="1:6" ht="7.5" customHeight="1" x14ac:dyDescent="0.25">
      <c r="A3" s="1"/>
      <c r="B3" s="1"/>
      <c r="C3" s="3"/>
      <c r="D3" s="3"/>
      <c r="E3" s="3"/>
      <c r="F3" s="3"/>
    </row>
    <row r="4" spans="1:6" x14ac:dyDescent="0.25">
      <c r="A4" s="7"/>
      <c r="B4" s="7" t="s">
        <v>2</v>
      </c>
      <c r="C4" s="7"/>
      <c r="D4" s="8"/>
      <c r="E4" s="9"/>
      <c r="F4" s="9" t="s">
        <v>22</v>
      </c>
    </row>
    <row r="5" spans="1:6" ht="15.75" x14ac:dyDescent="0.25">
      <c r="A5" s="16" t="s">
        <v>76</v>
      </c>
      <c r="B5" s="16" t="s">
        <v>202</v>
      </c>
      <c r="C5" s="17"/>
      <c r="D5" s="18"/>
      <c r="E5" s="19"/>
      <c r="F5" s="20">
        <f>SUM(F6:F11)</f>
        <v>0</v>
      </c>
    </row>
    <row r="6" spans="1:6" x14ac:dyDescent="0.25">
      <c r="A6" s="10" t="s">
        <v>24</v>
      </c>
      <c r="B6" s="11" t="s">
        <v>5</v>
      </c>
      <c r="C6" s="12"/>
      <c r="D6" s="13"/>
      <c r="E6" s="14"/>
      <c r="F6" s="15">
        <f>Troškovnik!F2</f>
        <v>0</v>
      </c>
    </row>
    <row r="7" spans="1:6" x14ac:dyDescent="0.25">
      <c r="A7" s="10" t="s">
        <v>25</v>
      </c>
      <c r="B7" s="11" t="s">
        <v>6</v>
      </c>
      <c r="C7" s="12"/>
      <c r="D7" s="13"/>
      <c r="E7" s="14"/>
      <c r="F7" s="15">
        <f>Troškovnik!F12</f>
        <v>0</v>
      </c>
    </row>
    <row r="8" spans="1:6" x14ac:dyDescent="0.25">
      <c r="A8" s="10" t="s">
        <v>37</v>
      </c>
      <c r="B8" s="11" t="s">
        <v>7</v>
      </c>
      <c r="C8" s="12"/>
      <c r="D8" s="13"/>
      <c r="E8" s="14"/>
      <c r="F8" s="15">
        <f>Troškovnik!F23</f>
        <v>0</v>
      </c>
    </row>
    <row r="9" spans="1:6" x14ac:dyDescent="0.25">
      <c r="A9" s="10" t="s">
        <v>40</v>
      </c>
      <c r="B9" s="11" t="s">
        <v>97</v>
      </c>
      <c r="C9" s="12"/>
      <c r="D9" s="13"/>
      <c r="E9" s="14"/>
      <c r="F9" s="15">
        <f>Troškovnik!F28</f>
        <v>0</v>
      </c>
    </row>
    <row r="10" spans="1:6" x14ac:dyDescent="0.25">
      <c r="A10" s="10" t="s">
        <v>41</v>
      </c>
      <c r="B10" s="11" t="s">
        <v>50</v>
      </c>
      <c r="C10" s="12"/>
      <c r="D10" s="13"/>
      <c r="E10" s="14"/>
      <c r="F10" s="15">
        <f>Troškovnik!F33</f>
        <v>0</v>
      </c>
    </row>
    <row r="11" spans="1:6" x14ac:dyDescent="0.25">
      <c r="A11" s="10" t="s">
        <v>46</v>
      </c>
      <c r="B11" s="11" t="s">
        <v>8</v>
      </c>
      <c r="C11" s="12"/>
      <c r="D11" s="13"/>
      <c r="E11" s="14"/>
      <c r="F11" s="15">
        <f>Troškovnik!F45</f>
        <v>0</v>
      </c>
    </row>
    <row r="12" spans="1:6" ht="15.75" x14ac:dyDescent="0.25">
      <c r="A12" s="16" t="s">
        <v>56</v>
      </c>
      <c r="B12" s="16" t="s">
        <v>53</v>
      </c>
      <c r="C12" s="18"/>
      <c r="D12" s="18"/>
      <c r="E12" s="18"/>
      <c r="F12" s="20">
        <f>SUM(F13:F14)</f>
        <v>0</v>
      </c>
    </row>
    <row r="13" spans="1:6" x14ac:dyDescent="0.25">
      <c r="A13" s="10" t="s">
        <v>57</v>
      </c>
      <c r="B13" s="11" t="s">
        <v>54</v>
      </c>
      <c r="C13" s="12"/>
      <c r="D13" s="13"/>
      <c r="E13" s="14"/>
      <c r="F13" s="15">
        <f>Troškovnik!F48</f>
        <v>0</v>
      </c>
    </row>
    <row r="14" spans="1:6" x14ac:dyDescent="0.25">
      <c r="A14" s="10" t="s">
        <v>63</v>
      </c>
      <c r="B14" s="11" t="s">
        <v>75</v>
      </c>
      <c r="C14" s="12"/>
      <c r="D14" s="13"/>
      <c r="E14" s="14"/>
      <c r="F14" s="15">
        <f>Troškovnik!F54</f>
        <v>0</v>
      </c>
    </row>
    <row r="15" spans="1:6" ht="15.75" x14ac:dyDescent="0.25">
      <c r="A15" s="62">
        <v>3</v>
      </c>
      <c r="B15" s="16" t="s">
        <v>113</v>
      </c>
      <c r="C15" s="18"/>
      <c r="D15" s="18"/>
      <c r="E15" s="18"/>
      <c r="F15" s="20">
        <f>SUM(F16:F20)</f>
        <v>0</v>
      </c>
    </row>
    <row r="16" spans="1:6" x14ac:dyDescent="0.25">
      <c r="A16" s="10" t="s">
        <v>140</v>
      </c>
      <c r="B16" s="11" t="s">
        <v>5</v>
      </c>
      <c r="C16" s="12"/>
      <c r="D16" s="13"/>
      <c r="E16" s="14"/>
      <c r="F16" s="15">
        <f>Troškovnik!F63</f>
        <v>0</v>
      </c>
    </row>
    <row r="17" spans="1:6" x14ac:dyDescent="0.25">
      <c r="A17" s="10" t="s">
        <v>151</v>
      </c>
      <c r="B17" s="11" t="s">
        <v>6</v>
      </c>
      <c r="C17" s="12"/>
      <c r="D17" s="13"/>
      <c r="E17" s="14"/>
      <c r="F17" s="15">
        <f>Troškovnik!F67</f>
        <v>0</v>
      </c>
    </row>
    <row r="18" spans="1:6" x14ac:dyDescent="0.25">
      <c r="A18" s="10" t="s">
        <v>148</v>
      </c>
      <c r="B18" s="11" t="s">
        <v>8</v>
      </c>
      <c r="C18" s="12"/>
      <c r="D18" s="13"/>
      <c r="E18" s="14"/>
      <c r="F18" s="15">
        <f>Troškovnik!F74</f>
        <v>0</v>
      </c>
    </row>
    <row r="19" spans="1:6" x14ac:dyDescent="0.25">
      <c r="A19" s="10" t="s">
        <v>149</v>
      </c>
      <c r="B19" s="11" t="s">
        <v>124</v>
      </c>
      <c r="C19" s="12"/>
      <c r="D19" s="13"/>
      <c r="E19" s="14"/>
      <c r="F19" s="15">
        <f>Troškovnik!F77</f>
        <v>0</v>
      </c>
    </row>
    <row r="20" spans="1:6" ht="15.75" thickBot="1" x14ac:dyDescent="0.3">
      <c r="A20" s="10" t="s">
        <v>150</v>
      </c>
      <c r="B20" s="11" t="s">
        <v>127</v>
      </c>
      <c r="C20" s="12"/>
      <c r="D20" s="13"/>
      <c r="E20" s="14"/>
      <c r="F20" s="15">
        <f>Troškovnik!F80</f>
        <v>0</v>
      </c>
    </row>
    <row r="21" spans="1:6" ht="20.25" thickTop="1" thickBot="1" x14ac:dyDescent="0.35">
      <c r="D21" s="67" t="s">
        <v>9</v>
      </c>
      <c r="E21" s="67"/>
      <c r="F21" s="4">
        <f>F5+F12+F15</f>
        <v>0</v>
      </c>
    </row>
    <row r="22" spans="1:6" ht="18.75" x14ac:dyDescent="0.3">
      <c r="D22" s="68" t="s">
        <v>10</v>
      </c>
      <c r="E22" s="68"/>
      <c r="F22" s="5">
        <f>F21*0.25</f>
        <v>0</v>
      </c>
    </row>
    <row r="23" spans="1:6" ht="19.5" thickBot="1" x14ac:dyDescent="0.35">
      <c r="D23" s="69" t="s">
        <v>11</v>
      </c>
      <c r="E23" s="69"/>
      <c r="F23" s="6">
        <f>F21+F22</f>
        <v>0</v>
      </c>
    </row>
  </sheetData>
  <mergeCells count="4">
    <mergeCell ref="B2:F2"/>
    <mergeCell ref="D21:E21"/>
    <mergeCell ref="D22:E22"/>
    <mergeCell ref="D23:E23"/>
  </mergeCells>
  <pageMargins left="0.70866141732283472" right="0.70866141732283472" top="0.74803149606299213" bottom="0.35433070866141736" header="0.31496062992125984" footer="0.31496062992125984"/>
  <pageSetup paperSize="9" scale="90" orientation="landscape" r:id="rId1"/>
  <headerFooter>
    <oddFooter>&amp;L&amp;8TKP 96/19&amp;R&amp;"-,Italic"&amp;8Projekt uređenja parkinga u ulici Antuna Mihanovića (kod škole)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1</vt:i4>
      </vt:variant>
    </vt:vector>
  </HeadingPairs>
  <TitlesOfParts>
    <vt:vector size="4" baseType="lpstr">
      <vt:lpstr>Sheet3</vt:lpstr>
      <vt:lpstr>Troškovnik</vt:lpstr>
      <vt:lpstr>Rekapitulacija</vt:lpstr>
      <vt:lpstr>Troškovnik!Ispis_naslova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c:creator>
  <cp:lastModifiedBy>marina</cp:lastModifiedBy>
  <cp:lastPrinted>2020-01-17T13:23:39Z</cp:lastPrinted>
  <dcterms:created xsi:type="dcterms:W3CDTF">2016-02-21T16:51:27Z</dcterms:created>
  <dcterms:modified xsi:type="dcterms:W3CDTF">2020-01-31T11:04:00Z</dcterms:modified>
</cp:coreProperties>
</file>