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JAVNA NABAVA 2018\CESTA VELUŠIĆ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9" i="1" l="1"/>
  <c r="F30" i="1"/>
  <c r="F21" i="1"/>
  <c r="F20" i="1"/>
  <c r="F19" i="1"/>
  <c r="F18" i="1"/>
  <c r="F12" i="1"/>
  <c r="F14" i="1" s="1"/>
  <c r="F36" i="1" s="1"/>
  <c r="F32" i="1" l="1"/>
  <c r="F38" i="1" s="1"/>
  <c r="F24" i="1"/>
  <c r="F37" i="1" s="1"/>
  <c r="F40" i="1" l="1"/>
  <c r="F41" i="1" s="1"/>
  <c r="F42" i="1" l="1"/>
</calcChain>
</file>

<file path=xl/sharedStrings.xml><?xml version="1.0" encoding="utf-8"?>
<sst xmlns="http://schemas.openxmlformats.org/spreadsheetml/2006/main" count="55" uniqueCount="46">
  <si>
    <t>PRIPREMNI RADOVI</t>
  </si>
  <si>
    <t>1.1</t>
  </si>
  <si>
    <t>1.2.</t>
  </si>
  <si>
    <r>
      <t>m</t>
    </r>
    <r>
      <rPr>
        <sz val="10"/>
        <color theme="1"/>
        <rFont val="Arial"/>
        <family val="2"/>
        <charset val="238"/>
      </rPr>
      <t>¹</t>
    </r>
  </si>
  <si>
    <t>ZEMLJANI RADOVI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</si>
  <si>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</si>
  <si>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2.2.</t>
  </si>
  <si>
    <t>2.1.</t>
  </si>
  <si>
    <t>2.3.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</si>
  <si>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</si>
  <si>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2.4.</t>
  </si>
  <si>
    <t>m1</t>
  </si>
  <si>
    <t>3.</t>
  </si>
  <si>
    <t>KOLNIČKA KONSTRUKCIJA</t>
  </si>
  <si>
    <t>3.2.</t>
  </si>
  <si>
    <t>3.3.</t>
  </si>
  <si>
    <t>REKAPITULACIJA</t>
  </si>
  <si>
    <t>1.</t>
  </si>
  <si>
    <t>2.</t>
  </si>
  <si>
    <t>UKUPNO</t>
  </si>
  <si>
    <t>PDV 25%</t>
  </si>
  <si>
    <t>SVEUKUPNO</t>
  </si>
  <si>
    <t>BROJ</t>
  </si>
  <si>
    <t>OPIS STAVKE</t>
  </si>
  <si>
    <t>JED. MJERE</t>
  </si>
  <si>
    <t>KOLIČINA</t>
  </si>
  <si>
    <t>JED. CIJENA</t>
  </si>
  <si>
    <t>IZNOS</t>
  </si>
  <si>
    <t xml:space="preserve">Iskolčenje trase. Rad obuhvaća sva geodetska mjerenja na terenu, kojima se vidljivo označavaju potrebni podaci kao: *početak i kraj zahvata, *širinu i niveletu kolnika, *bankine i berme, *odvodnju, *prilaze i td., te osiguranje i čuvanje obilježenih podataka do predaje građevine naručitelju. Navedeni radovi su u cijeni stavke i izvođač nema pravo na njihovu naknadu (OTU I. 1-02.1).
Obračun po metru dužnom trase.
</t>
  </si>
  <si>
    <t>Lociranje instalacija. Rad obuhvaća lociranje komunalnih instalacija i priključaka, koji su sastavni dio buduće prometnice ili koji tijekom gradnje prometnice mogu biti ugroženi. Jedinična cijena obuhvaća sav rad, opremu i materijal potreban za potpuno dovršenje stavke uključujući i eventualne izlaske ovlaštenog predstavnika vlasnika vodova. Izvedba, kontrola kakvoće i obračun prema OTU 1-03.5</t>
  </si>
  <si>
    <t>paušalno</t>
  </si>
  <si>
    <t>PRIPREMNI RADOVI UKUPNO</t>
  </si>
  <si>
    <t xml:space="preserve">Strojni površinski iskop
Strojni široki iskop tla (s prijevozom na privremeni deponij) na trasi, u materijalu kategorije "A". Prema odredbama projekta, s utovarom u prijevozno sredstvo i prijevozom na privremeni deponij kojeg osigurava ponuditelj, radi prerade materijala za ponovno korištenje kod izrade nasipa. Rad se mjeri u kubičnim metrima stvarno iskopanog materijala, mjereno u sraslom stanju, a u jediničnu cijenu uračunati su svi radovi na iskopu materijala s utovarom i prijevozom, radovi na uređenju i čišćenju pokosa od labilnih blokova i rastresitog materijala, planiranje iskopanih i susjednih površina. Izvedba, kontrola kakvoće i obračun prema OTU 2-02. Obračun po metru kubičnom iskopa i/ili struganja.
</t>
  </si>
  <si>
    <t>ZEMLJANI RADOVI UKUPNO</t>
  </si>
  <si>
    <t>KOLNIČKA KONSTRUKCIJA UKUPNO</t>
  </si>
  <si>
    <t>m3</t>
  </si>
  <si>
    <t xml:space="preserve">Uređenje posteljice. Rad sadrži dotjerivanje nagiba, ravnosti i zatvorenosti cijele površine ceste prema projektu sitnozrnim materijalom dobijenim struganjem i/ili plitkim iskopom neravnina po makadamskom kolniku. Ravnost posteljice treba biti u granicama ± 2 cm i s postignutim modulom stišljivosti Ms≥40MPa mjereno kružnom pločom promjera 30 cm, u stanju optimalne vlažnosti materijala. Cijena stavke sadrži opisane radove, te sva mjerenja i ispitivanja. Obračun po m2 uređene površine.
</t>
  </si>
  <si>
    <t>2.5.</t>
  </si>
  <si>
    <t>Izrada bankina i bermi. Stavka sadrži planiranje ranije izguranog  miješanog materijala (u stavci 2.1.) prilikom struganja rubova ceste u blagom nagibu prema vani, širine 50 cm. Rad se obavlja strojno i ručno, te valja manjim vibro-valjcima (OTU II. 2-16). Cijena stavke sadrži opisani strojni i ručni rad, valjanje, te sva mjerenja i ispitivanja. Obračun po m1 uređene bankine i berme.</t>
  </si>
  <si>
    <t>Dovoz materijala. Nabava i dovoz materijala za izradu nasipa. Obračun po m3 odvezenog materijala u sraslom stanju. Pozajmište osigurava izvođač radova.</t>
  </si>
  <si>
    <r>
      <t>Izrada gornjeg nosivog sloja. Stavka sadrži nabavu, dovoz i ugradnju drobljenog kam. materijala (tampona) krupnoće zrna 0-32 mm u sloju debljine  15 cm u uvaljanom stanju na Ms</t>
    </r>
    <r>
      <rPr>
        <sz val="10"/>
        <color theme="1"/>
        <rFont val="Calibri"/>
        <family val="2"/>
        <charset val="238"/>
        <scheme val="minor"/>
      </rPr>
      <t>≥</t>
    </r>
    <r>
      <rPr>
        <i/>
        <sz val="10"/>
        <color theme="1"/>
        <rFont val="Arial"/>
        <family val="2"/>
        <charset val="238"/>
      </rPr>
      <t xml:space="preserve">80MPa, mjereno kružnom pločom otvora 30 cm i na ravnost </t>
    </r>
    <r>
      <rPr>
        <sz val="10"/>
        <color theme="1"/>
        <rFont val="Calibri"/>
        <family val="2"/>
        <charset val="238"/>
        <scheme val="minor"/>
      </rPr>
      <t>±</t>
    </r>
    <r>
      <rPr>
        <i/>
        <sz val="10"/>
        <color theme="1"/>
        <rFont val="Arial"/>
        <family val="2"/>
        <charset val="238"/>
      </rPr>
      <t xml:space="preserve"> 2cm, te u nagibima iz projekta.                                                                                                                                                                                         </t>
    </r>
    <r>
      <rPr>
        <i/>
        <u/>
        <sz val="10"/>
        <color theme="1"/>
        <rFont val="Arial"/>
        <family val="2"/>
        <charset val="238"/>
      </rPr>
      <t xml:space="preserve">Napomena: </t>
    </r>
    <r>
      <rPr>
        <i/>
        <sz val="10"/>
        <color theme="1"/>
        <rFont val="Arial"/>
        <family val="2"/>
        <charset val="238"/>
      </rPr>
      <t>Tampon obvezno ugraditi u vlažnom stanju i sa što manje prijelaza grejdera, kako bi se eventualna pojava segregacije svela na minimum, posebice stoga što je sloj tampona tanak (OTU III. 5-01).Obračun po m3 ugrađenog materijala u nabijenom stanju</t>
    </r>
  </si>
  <si>
    <t>Ugradnja asfaltnog zastora. Stavka sadrži nabavu, prijevoz i ugradnju asfaltne mješavine AT16 SURF sa bit. 50/70 AG4 MG4 u sloju debljine 5 cm u uvaljanom stanju. Asfalt se ugrađuje na pripremljenu i preuzetu tamponsku podlogu i u povoljnim vrem. uvjetima. Valjanje obaviti odgovarajućim  valjcima, uključujući i kombinirani vibro valjak (metal-pneumatik). Asfaltna mješavina u transpotru na kamionim mora biti pokrivena zaštitnim ceradama. Obračun po metru četvornom ugrađenog asfalta.</t>
  </si>
  <si>
    <t xml:space="preserve">Izrada nasipa. Ovaj rad obuhvaća nasipanje, razastiranje, prema potrebi vlaženje ili sušenje, te planiranje materijala u nasipu prema dimenzijama i nagibima danim u projektu, kao i zbijanje prema zahtjevima iz OTU.
Rad mora biti obavljen u skladu s projektom, propisima, programom kontrole i osiguranja kakvoće i zahtjevima nadzornog inženjera.
Rad na izradi nasipa od zemljanih miješanih i kamenih materijala obračunava se mjerenjem u kubičnim metrima ugrađenog i zbijenog nasipa. U materijal iz iskopa se po potrebi dodaje kamena jalovina.
Plaća se po jediničnoj cijeni u koju su uključeni svi radovi potrebni za izradu nasipa - razastiranje, vlaženje ili sušenje, zbijanje slojeva nasipa, planiranje pokosa nasipa, čišćenje okoline nasipa, te dobava i ugradnja kamene jalovine
Sve su skladu sa točkom 2-09 OTU. Obračun po m3 .
</t>
  </si>
  <si>
    <t>Prilog 3.</t>
  </si>
  <si>
    <t>TROŠKOVNIK</t>
  </si>
  <si>
    <t>POJAČANO ODRŽAVANJE CESTE-nerazvrstana cesta od sela Velušić prema groblju Sv. Ilije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</si>
</sst>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6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u/>
      <sz val="10"/>
      <color theme="1"/>
      <name val="Arial"/>
      <family val="2"/>
      <charset val="238"/>
    </font>
    <font>
      <i/>
      <sz val="14"/>
      <color theme="1"/>
      <name val="Arial Black"/>
      <family val="2"/>
      <charset val="238"/>
    </font>
    <font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8">
    <xf numFmtId="0" fontId="0" fillId="0" borderId="0" xfId="0"/>
    <xf numFmtId="49" fontId="0" fillId="0" borderId="0" xfId="0" applyNumberFormat="1"/>
    <xf numFmtId="0" fontId="3" fillId="0" borderId="0" xfId="0" applyFont="1"/>
    <xf numFmtId="4" fontId="0" fillId="0" borderId="0" xfId="0" applyNumberFormat="1"/>
    <xf numFmtId="4" fontId="3" fillId="0" borderId="0" xfId="0" applyNumberFormat="1" applyFont="1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vertical="center"/>
    </xf>
    <xf numFmtId="49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2" xfId="0" applyNumberFormat="1" applyFill="1" applyBorder="1"/>
    <xf numFmtId="0" fontId="8" fillId="2" borderId="3" xfId="0" applyFont="1" applyFill="1" applyBorder="1" applyAlignment="1"/>
    <xf numFmtId="0" fontId="0" fillId="2" borderId="3" xfId="0" applyFill="1" applyBorder="1"/>
    <xf numFmtId="49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43" fontId="0" fillId="0" borderId="0" xfId="1" applyFont="1"/>
    <xf numFmtId="49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3" fontId="3" fillId="0" borderId="0" xfId="1" applyFont="1" applyAlignment="1">
      <alignment horizontal="center" wrapText="1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43" fontId="3" fillId="0" borderId="0" xfId="1" applyFont="1" applyFill="1" applyAlignment="1">
      <alignment horizontal="center" wrapText="1"/>
    </xf>
    <xf numFmtId="0" fontId="3" fillId="0" borderId="0" xfId="0" applyFont="1" applyFill="1" applyAlignment="1">
      <alignment horizontal="left" vertical="top" wrapText="1"/>
    </xf>
    <xf numFmtId="43" fontId="0" fillId="0" borderId="0" xfId="1" applyFont="1" applyFill="1"/>
    <xf numFmtId="44" fontId="0" fillId="0" borderId="0" xfId="0" applyNumberFormat="1" applyFill="1" applyAlignment="1">
      <alignment horizontal="center"/>
    </xf>
    <xf numFmtId="44" fontId="0" fillId="0" borderId="0" xfId="0" applyNumberFormat="1"/>
    <xf numFmtId="44" fontId="11" fillId="2" borderId="4" xfId="0" applyNumberFormat="1" applyFon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44" fontId="0" fillId="0" borderId="0" xfId="0" applyNumberFormat="1" applyFill="1"/>
    <xf numFmtId="44" fontId="11" fillId="0" borderId="0" xfId="0" applyNumberFormat="1" applyFont="1" applyFill="1" applyBorder="1" applyAlignment="1">
      <alignment horizontal="center"/>
    </xf>
    <xf numFmtId="44" fontId="0" fillId="0" borderId="0" xfId="1" applyNumberFormat="1" applyFont="1"/>
    <xf numFmtId="44" fontId="0" fillId="2" borderId="3" xfId="0" applyNumberFormat="1" applyFill="1" applyBorder="1"/>
    <xf numFmtId="44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I12" sqref="I12"/>
    </sheetView>
  </sheetViews>
  <sheetFormatPr defaultRowHeight="15" x14ac:dyDescent="0.25"/>
  <cols>
    <col min="1" max="1" width="9.140625" style="1"/>
    <col min="2" max="2" width="39.28515625" style="7" customWidth="1"/>
    <col min="3" max="3" width="7.85546875" customWidth="1"/>
    <col min="4" max="4" width="9.28515625" customWidth="1"/>
    <col min="5" max="5" width="11.140625" customWidth="1"/>
    <col min="6" max="6" width="15.140625" customWidth="1"/>
  </cols>
  <sheetData>
    <row r="1" spans="1:6" x14ac:dyDescent="0.25">
      <c r="C1" s="9"/>
      <c r="F1" s="53" t="s">
        <v>43</v>
      </c>
    </row>
    <row r="2" spans="1:6" x14ac:dyDescent="0.25">
      <c r="B2" s="9"/>
      <c r="C2" s="9"/>
    </row>
    <row r="3" spans="1:6" x14ac:dyDescent="0.25">
      <c r="B3" s="9"/>
      <c r="C3" s="9"/>
    </row>
    <row r="4" spans="1:6" x14ac:dyDescent="0.25">
      <c r="B4" s="10"/>
      <c r="C4" s="9"/>
    </row>
    <row r="5" spans="1:6" x14ac:dyDescent="0.25">
      <c r="A5" s="54" t="s">
        <v>44</v>
      </c>
      <c r="B5" s="55"/>
      <c r="C5" s="55"/>
      <c r="D5" s="55"/>
      <c r="E5" s="55"/>
      <c r="F5" s="55"/>
    </row>
    <row r="6" spans="1:6" x14ac:dyDescent="0.25">
      <c r="A6" s="56" t="s">
        <v>45</v>
      </c>
      <c r="B6" s="57"/>
      <c r="C6" s="57"/>
      <c r="D6" s="57"/>
      <c r="E6" s="57"/>
      <c r="F6" s="57"/>
    </row>
    <row r="7" spans="1:6" x14ac:dyDescent="0.25">
      <c r="B7" s="9"/>
      <c r="C7" s="9"/>
    </row>
    <row r="8" spans="1:6" s="17" customFormat="1" x14ac:dyDescent="0.25">
      <c r="A8" s="14" t="s">
        <v>22</v>
      </c>
      <c r="B8" s="15" t="s">
        <v>23</v>
      </c>
      <c r="C8" s="15" t="s">
        <v>24</v>
      </c>
      <c r="D8" s="16" t="s">
        <v>25</v>
      </c>
      <c r="E8" s="16" t="s">
        <v>26</v>
      </c>
      <c r="F8" s="16" t="s">
        <v>27</v>
      </c>
    </row>
    <row r="9" spans="1:6" s="13" customFormat="1" x14ac:dyDescent="0.25">
      <c r="A9" s="11"/>
      <c r="B9" s="12"/>
      <c r="C9" s="12"/>
      <c r="F9" s="44"/>
    </row>
    <row r="10" spans="1:6" ht="15.75" x14ac:dyDescent="0.25">
      <c r="A10" s="1" t="s">
        <v>17</v>
      </c>
      <c r="B10" s="5" t="s">
        <v>0</v>
      </c>
      <c r="F10" s="45"/>
    </row>
    <row r="11" spans="1:6" ht="15.75" x14ac:dyDescent="0.25">
      <c r="B11" s="5"/>
      <c r="F11" s="45"/>
    </row>
    <row r="12" spans="1:6" ht="132" customHeight="1" x14ac:dyDescent="0.25">
      <c r="A12" s="21" t="s">
        <v>1</v>
      </c>
      <c r="B12" s="22" t="s">
        <v>28</v>
      </c>
      <c r="C12" s="2" t="s">
        <v>3</v>
      </c>
      <c r="D12" s="4">
        <v>780.7</v>
      </c>
      <c r="E12" s="24"/>
      <c r="F12" s="45">
        <f>D12*E12</f>
        <v>0</v>
      </c>
    </row>
    <row r="13" spans="1:6" ht="127.5" x14ac:dyDescent="0.25">
      <c r="A13" s="21" t="s">
        <v>2</v>
      </c>
      <c r="B13" s="22" t="s">
        <v>29</v>
      </c>
      <c r="C13" s="2" t="s">
        <v>30</v>
      </c>
      <c r="D13" s="2"/>
      <c r="F13" s="45"/>
    </row>
    <row r="14" spans="1:6" ht="15.75" x14ac:dyDescent="0.25">
      <c r="A14" s="28"/>
      <c r="B14" s="29" t="s">
        <v>31</v>
      </c>
      <c r="C14" s="30"/>
      <c r="D14" s="31"/>
      <c r="E14" s="31"/>
      <c r="F14" s="46">
        <f>F12+F13</f>
        <v>0</v>
      </c>
    </row>
    <row r="15" spans="1:6" x14ac:dyDescent="0.25">
      <c r="A15" s="25"/>
      <c r="B15" s="26"/>
      <c r="C15" s="27"/>
      <c r="D15" s="17"/>
      <c r="E15" s="17"/>
      <c r="F15" s="47"/>
    </row>
    <row r="16" spans="1:6" ht="15.75" x14ac:dyDescent="0.25">
      <c r="A16" s="21" t="s">
        <v>18</v>
      </c>
      <c r="B16" s="5" t="s">
        <v>4</v>
      </c>
      <c r="F16" s="45"/>
    </row>
    <row r="17" spans="1:7" ht="15.75" x14ac:dyDescent="0.25">
      <c r="A17" s="21"/>
      <c r="B17" s="5"/>
      <c r="F17" s="45"/>
    </row>
    <row r="18" spans="1:7" ht="221.25" customHeight="1" x14ac:dyDescent="0.25">
      <c r="A18" s="21" t="s">
        <v>7</v>
      </c>
      <c r="B18" s="22" t="s">
        <v>32</v>
      </c>
      <c r="C18" s="2" t="s">
        <v>5</v>
      </c>
      <c r="D18" s="2">
        <v>740.4</v>
      </c>
      <c r="E18" s="32"/>
      <c r="F18" s="45">
        <f>D18*E18</f>
        <v>0</v>
      </c>
    </row>
    <row r="19" spans="1:7" ht="276" customHeight="1" x14ac:dyDescent="0.25">
      <c r="A19" s="21" t="s">
        <v>6</v>
      </c>
      <c r="B19" s="23" t="s">
        <v>42</v>
      </c>
      <c r="C19" s="2" t="s">
        <v>35</v>
      </c>
      <c r="D19" s="2">
        <v>888.6</v>
      </c>
      <c r="E19" s="24"/>
      <c r="F19" s="45">
        <f>D19*E19</f>
        <v>0</v>
      </c>
    </row>
    <row r="20" spans="1:7" ht="151.5" customHeight="1" x14ac:dyDescent="0.25">
      <c r="A20" s="38" t="s">
        <v>8</v>
      </c>
      <c r="B20" s="42" t="s">
        <v>36</v>
      </c>
      <c r="C20" s="40" t="s">
        <v>9</v>
      </c>
      <c r="D20" s="40">
        <v>2342</v>
      </c>
      <c r="E20" s="43"/>
      <c r="F20" s="48">
        <f>D20*E20</f>
        <v>0</v>
      </c>
    </row>
    <row r="21" spans="1:7" ht="114.75" x14ac:dyDescent="0.25">
      <c r="A21" s="21" t="s">
        <v>10</v>
      </c>
      <c r="B21" s="22" t="s">
        <v>38</v>
      </c>
      <c r="C21" s="2" t="s">
        <v>11</v>
      </c>
      <c r="D21" s="4">
        <v>1559</v>
      </c>
      <c r="E21" s="24"/>
      <c r="F21" s="45">
        <f>D21*E21</f>
        <v>0</v>
      </c>
    </row>
    <row r="22" spans="1:7" ht="51" x14ac:dyDescent="0.25">
      <c r="A22" s="38" t="s">
        <v>37</v>
      </c>
      <c r="B22" s="39" t="s">
        <v>39</v>
      </c>
      <c r="C22" s="40" t="s">
        <v>5</v>
      </c>
      <c r="D22" s="40">
        <v>148.19999999999999</v>
      </c>
      <c r="E22" s="41"/>
      <c r="F22" s="48">
        <f>D22*E22</f>
        <v>0</v>
      </c>
    </row>
    <row r="23" spans="1:7" x14ac:dyDescent="0.25">
      <c r="A23" s="21"/>
      <c r="B23" s="8"/>
      <c r="C23" s="2"/>
      <c r="D23" s="4"/>
      <c r="F23" s="45"/>
    </row>
    <row r="24" spans="1:7" ht="15.75" x14ac:dyDescent="0.25">
      <c r="A24" s="28"/>
      <c r="B24" s="29" t="s">
        <v>33</v>
      </c>
      <c r="C24" s="30"/>
      <c r="D24" s="31"/>
      <c r="E24" s="31"/>
      <c r="F24" s="46">
        <f>SUM(F18:F22)</f>
        <v>0</v>
      </c>
    </row>
    <row r="25" spans="1:7" ht="15.75" x14ac:dyDescent="0.25">
      <c r="A25" s="33"/>
      <c r="B25" s="34"/>
      <c r="C25" s="35"/>
      <c r="D25" s="36"/>
      <c r="E25" s="36"/>
      <c r="F25" s="49"/>
    </row>
    <row r="26" spans="1:7" ht="15.75" x14ac:dyDescent="0.25">
      <c r="A26" s="21" t="s">
        <v>12</v>
      </c>
      <c r="B26" s="5" t="s">
        <v>13</v>
      </c>
      <c r="F26" s="45"/>
    </row>
    <row r="27" spans="1:7" ht="15.75" x14ac:dyDescent="0.25">
      <c r="A27" s="21"/>
      <c r="B27" s="5"/>
      <c r="F27" s="45"/>
    </row>
    <row r="28" spans="1:7" x14ac:dyDescent="0.25">
      <c r="A28" s="21"/>
      <c r="B28" s="22"/>
      <c r="C28" s="2"/>
      <c r="D28" s="2"/>
      <c r="F28" s="45"/>
    </row>
    <row r="29" spans="1:7" ht="183.75" customHeight="1" x14ac:dyDescent="0.25">
      <c r="A29" s="21" t="s">
        <v>14</v>
      </c>
      <c r="B29" s="22" t="s">
        <v>40</v>
      </c>
      <c r="C29" s="2" t="s">
        <v>35</v>
      </c>
      <c r="D29" s="4">
        <v>338.25</v>
      </c>
      <c r="E29" s="24"/>
      <c r="F29" s="50">
        <f>D29*E29</f>
        <v>0</v>
      </c>
    </row>
    <row r="30" spans="1:7" ht="156.75" customHeight="1" x14ac:dyDescent="0.25">
      <c r="A30" s="21" t="s">
        <v>15</v>
      </c>
      <c r="B30" s="39" t="s">
        <v>41</v>
      </c>
      <c r="C30" s="2" t="s">
        <v>9</v>
      </c>
      <c r="D30" s="3">
        <v>1952</v>
      </c>
      <c r="E30" s="24"/>
      <c r="F30" s="50">
        <f>D30*E30</f>
        <v>0</v>
      </c>
    </row>
    <row r="31" spans="1:7" x14ac:dyDescent="0.25">
      <c r="F31" s="45"/>
      <c r="G31" s="37"/>
    </row>
    <row r="32" spans="1:7" ht="15.75" x14ac:dyDescent="0.25">
      <c r="A32" s="28"/>
      <c r="B32" s="29" t="s">
        <v>34</v>
      </c>
      <c r="C32" s="30"/>
      <c r="D32" s="31"/>
      <c r="E32" s="31"/>
      <c r="F32" s="46">
        <f>SUM(F27:F30)</f>
        <v>0</v>
      </c>
      <c r="G32" s="37"/>
    </row>
    <row r="33" spans="1:7" x14ac:dyDescent="0.25">
      <c r="F33" s="45"/>
      <c r="G33" s="37"/>
    </row>
    <row r="34" spans="1:7" ht="22.5" x14ac:dyDescent="0.45">
      <c r="A34" s="18"/>
      <c r="B34" s="19" t="s">
        <v>16</v>
      </c>
      <c r="C34" s="20"/>
      <c r="D34" s="20"/>
      <c r="E34" s="20"/>
      <c r="F34" s="51"/>
    </row>
    <row r="35" spans="1:7" x14ac:dyDescent="0.25">
      <c r="F35" s="45"/>
    </row>
    <row r="36" spans="1:7" x14ac:dyDescent="0.25">
      <c r="A36" s="1" t="s">
        <v>17</v>
      </c>
      <c r="B36" s="6" t="s">
        <v>0</v>
      </c>
      <c r="F36" s="45">
        <f>F14</f>
        <v>0</v>
      </c>
    </row>
    <row r="37" spans="1:7" x14ac:dyDescent="0.25">
      <c r="A37" s="1" t="s">
        <v>18</v>
      </c>
      <c r="B37" s="6" t="s">
        <v>4</v>
      </c>
      <c r="F37" s="45">
        <f>F24</f>
        <v>0</v>
      </c>
    </row>
    <row r="38" spans="1:7" x14ac:dyDescent="0.25">
      <c r="A38" s="1" t="s">
        <v>12</v>
      </c>
      <c r="B38" s="6" t="s">
        <v>13</v>
      </c>
      <c r="F38" s="45">
        <f>F32</f>
        <v>0</v>
      </c>
    </row>
    <row r="39" spans="1:7" x14ac:dyDescent="0.25">
      <c r="F39" s="45"/>
    </row>
    <row r="40" spans="1:7" x14ac:dyDescent="0.25">
      <c r="B40" s="6" t="s">
        <v>19</v>
      </c>
      <c r="F40" s="52">
        <f>F36+F37+F38</f>
        <v>0</v>
      </c>
    </row>
    <row r="41" spans="1:7" x14ac:dyDescent="0.25">
      <c r="B41" s="6" t="s">
        <v>20</v>
      </c>
      <c r="F41" s="52">
        <f>F40*0.25</f>
        <v>0</v>
      </c>
    </row>
    <row r="42" spans="1:7" x14ac:dyDescent="0.25">
      <c r="B42" s="6" t="s">
        <v>21</v>
      </c>
      <c r="F42" s="52">
        <f>F40+F41</f>
        <v>0</v>
      </c>
    </row>
  </sheetData>
  <mergeCells count="2">
    <mergeCell ref="A5:F5"/>
    <mergeCell ref="A6:F6"/>
  </mergeCells>
  <pageMargins left="0.70866141732283472" right="3.937007874015748E-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</dc:creator>
  <cp:lastModifiedBy>marina</cp:lastModifiedBy>
  <cp:lastPrinted>2018-07-16T10:27:42Z</cp:lastPrinted>
  <dcterms:created xsi:type="dcterms:W3CDTF">2016-05-31T07:10:56Z</dcterms:created>
  <dcterms:modified xsi:type="dcterms:W3CDTF">2018-07-16T10:56:43Z</dcterms:modified>
</cp:coreProperties>
</file>