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80" windowWidth="19416" windowHeight="10896" tabRatio="731"/>
  </bookViews>
  <sheets>
    <sheet name="SVE" sheetId="13" r:id="rId1"/>
  </sheets>
  <definedNames>
    <definedName name="_xlnm.Print_Titles" localSheetId="0">SVE!$1:$7</definedName>
    <definedName name="_xlnm.Print_Area" localSheetId="0">SVE!$A$1:$F$860</definedName>
  </definedNames>
  <calcPr calcId="144525"/>
</workbook>
</file>

<file path=xl/calcChain.xml><?xml version="1.0" encoding="utf-8"?>
<calcChain xmlns="http://schemas.openxmlformats.org/spreadsheetml/2006/main">
  <c r="F837" i="13" l="1"/>
  <c r="F87" i="13" l="1"/>
  <c r="F83" i="13"/>
  <c r="F342" i="13"/>
  <c r="F341" i="13"/>
  <c r="F831" i="13" l="1"/>
  <c r="F829" i="13"/>
  <c r="F833" i="13"/>
  <c r="F122" i="13" l="1"/>
  <c r="F396" i="13"/>
  <c r="F115" i="13"/>
  <c r="F114" i="13"/>
  <c r="F113" i="13"/>
  <c r="F112" i="13"/>
  <c r="F111" i="13"/>
  <c r="F108" i="13"/>
  <c r="F107" i="13"/>
  <c r="F106" i="13"/>
  <c r="F105" i="13"/>
  <c r="F104" i="13"/>
  <c r="F96" i="13"/>
  <c r="F216" i="13" s="1"/>
  <c r="F93" i="13"/>
  <c r="F90" i="13"/>
  <c r="F80" i="13"/>
  <c r="F76" i="13"/>
  <c r="F75" i="13"/>
  <c r="F71" i="13"/>
  <c r="F64" i="13"/>
  <c r="F62" i="13"/>
  <c r="F59" i="13"/>
  <c r="F56" i="13"/>
  <c r="F53" i="13"/>
  <c r="F47" i="13"/>
  <c r="F44" i="13"/>
  <c r="F41" i="13"/>
  <c r="F825" i="13"/>
  <c r="F827" i="13"/>
  <c r="F835" i="13"/>
  <c r="F839" i="13"/>
  <c r="F823" i="13"/>
  <c r="F821" i="13"/>
  <c r="F819" i="13"/>
  <c r="F817" i="13"/>
  <c r="F815" i="13"/>
  <c r="F813" i="13"/>
  <c r="F811" i="13"/>
  <c r="F809" i="13"/>
  <c r="F807" i="13"/>
  <c r="F805" i="13"/>
  <c r="F803" i="13"/>
  <c r="F801" i="13"/>
  <c r="F799" i="13"/>
  <c r="F798" i="13"/>
  <c r="F796" i="13"/>
  <c r="F794" i="13"/>
  <c r="F792" i="13"/>
  <c r="F790" i="13"/>
  <c r="F788" i="13"/>
  <c r="F786" i="13"/>
  <c r="F784" i="13"/>
  <c r="F782" i="13"/>
  <c r="F780" i="13"/>
  <c r="F778" i="13"/>
  <c r="F771" i="13"/>
  <c r="F769" i="13"/>
  <c r="F767" i="13"/>
  <c r="F764" i="13"/>
  <c r="F762" i="13"/>
  <c r="F760" i="13"/>
  <c r="F758" i="13"/>
  <c r="F756" i="13"/>
  <c r="F754" i="13"/>
  <c r="F748" i="13"/>
  <c r="F510" i="13"/>
  <c r="F508" i="13"/>
  <c r="F506" i="13"/>
  <c r="F504" i="13"/>
  <c r="F502" i="13"/>
  <c r="F500" i="13"/>
  <c r="F494" i="13"/>
  <c r="F492" i="13"/>
  <c r="F490" i="13"/>
  <c r="F488" i="13"/>
  <c r="F486" i="13"/>
  <c r="F484" i="13"/>
  <c r="F482" i="13"/>
  <c r="F474" i="13"/>
  <c r="F472" i="13"/>
  <c r="F470" i="13"/>
  <c r="D468" i="13"/>
  <c r="F468" i="13" s="1"/>
  <c r="F466" i="13"/>
  <c r="F464" i="13"/>
  <c r="F462" i="13"/>
  <c r="F460" i="13"/>
  <c r="F458" i="13"/>
  <c r="F456" i="13"/>
  <c r="F454" i="13"/>
  <c r="F452" i="13"/>
  <c r="F450" i="13"/>
  <c r="F442" i="13"/>
  <c r="F440" i="13"/>
  <c r="F438" i="13"/>
  <c r="F436" i="13"/>
  <c r="F434" i="13"/>
  <c r="F432" i="13"/>
  <c r="F430" i="13"/>
  <c r="F428" i="13"/>
  <c r="F426" i="13"/>
  <c r="F424" i="13"/>
  <c r="F422" i="13"/>
  <c r="F420" i="13"/>
  <c r="F418" i="13"/>
  <c r="F416" i="13"/>
  <c r="F414" i="13"/>
  <c r="F412" i="13"/>
  <c r="F410" i="13"/>
  <c r="F408" i="13"/>
  <c r="F406" i="13"/>
  <c r="F404" i="13"/>
  <c r="F402" i="13"/>
  <c r="F400" i="13"/>
  <c r="F394" i="13"/>
  <c r="F392" i="13"/>
  <c r="F390" i="13"/>
  <c r="D388" i="13"/>
  <c r="F388" i="13" s="1"/>
  <c r="F386" i="13"/>
  <c r="F384" i="13"/>
  <c r="F382" i="13"/>
  <c r="F380" i="13"/>
  <c r="F378" i="13"/>
  <c r="D376" i="13"/>
  <c r="F376" i="13" s="1"/>
  <c r="F374" i="13"/>
  <c r="F372" i="13"/>
  <c r="F370" i="13"/>
  <c r="F364" i="13"/>
  <c r="F362" i="13"/>
  <c r="F360" i="13"/>
  <c r="F358" i="13"/>
  <c r="F356" i="13"/>
  <c r="F354" i="13"/>
  <c r="F352" i="13"/>
  <c r="F350" i="13"/>
  <c r="F348" i="13"/>
  <c r="F346" i="13"/>
  <c r="F344" i="13"/>
  <c r="F338" i="13"/>
  <c r="F336" i="13"/>
  <c r="F334" i="13"/>
  <c r="F326" i="13"/>
  <c r="F324" i="13"/>
  <c r="F322" i="13"/>
  <c r="F320" i="13"/>
  <c r="F318" i="13"/>
  <c r="F316" i="13"/>
  <c r="F314" i="13"/>
  <c r="F312" i="13"/>
  <c r="F310" i="13"/>
  <c r="F308" i="13"/>
  <c r="F306" i="13"/>
  <c r="F304" i="13"/>
  <c r="F302" i="13"/>
  <c r="F300" i="13"/>
  <c r="F298" i="13"/>
  <c r="F296" i="13"/>
  <c r="F181" i="13"/>
  <c r="F162" i="13"/>
  <c r="F164" i="13" s="1"/>
  <c r="F179" i="13"/>
  <c r="F177" i="13"/>
  <c r="F175" i="13"/>
  <c r="F173" i="13"/>
  <c r="F171" i="13"/>
  <c r="F169" i="13"/>
  <c r="F139" i="13"/>
  <c r="F141" i="13" s="1"/>
  <c r="F226" i="13" s="1"/>
  <c r="F132" i="13"/>
  <c r="F134" i="13" s="1"/>
  <c r="F225" i="13" s="1"/>
  <c r="F187" i="13"/>
  <c r="F189" i="13"/>
  <c r="F191" i="13"/>
  <c r="F198" i="13"/>
  <c r="F199" i="13"/>
  <c r="F200" i="13"/>
  <c r="F201" i="13"/>
  <c r="F202" i="13"/>
  <c r="F206" i="13"/>
  <c r="F208" i="13"/>
  <c r="F210" i="13"/>
  <c r="F235" i="13"/>
  <c r="F236" i="13"/>
  <c r="F23" i="13"/>
  <c r="F281" i="13"/>
  <c r="F283" i="13" s="1"/>
  <c r="F289" i="13" s="1"/>
  <c r="F268" i="13"/>
  <c r="F270" i="13" s="1"/>
  <c r="F288" i="13" s="1"/>
  <c r="D255" i="13"/>
  <c r="D261" i="13" s="1"/>
  <c r="F261" i="13" s="1"/>
  <c r="F253" i="13"/>
  <c r="F255" i="13" s="1"/>
  <c r="D238" i="13"/>
  <c r="D242" i="13" s="1"/>
  <c r="F242" i="13" s="1"/>
  <c r="F729" i="13"/>
  <c r="F728" i="13"/>
  <c r="F721" i="13"/>
  <c r="F720" i="13"/>
  <c r="F719" i="13"/>
  <c r="F718" i="13"/>
  <c r="F717" i="13"/>
  <c r="F716" i="13"/>
  <c r="F715" i="13"/>
  <c r="F714" i="13"/>
  <c r="F713" i="13"/>
  <c r="F712" i="13"/>
  <c r="F705" i="13"/>
  <c r="F704" i="13"/>
  <c r="F703" i="13"/>
  <c r="F702" i="13"/>
  <c r="F701" i="13"/>
  <c r="F700" i="13"/>
  <c r="F699" i="13"/>
  <c r="F689" i="13"/>
  <c r="F688" i="13"/>
  <c r="F684" i="13"/>
  <c r="F683" i="13"/>
  <c r="F682" i="13"/>
  <c r="D673" i="13"/>
  <c r="F673" i="13" s="1"/>
  <c r="D671" i="13"/>
  <c r="F671" i="13" s="1"/>
  <c r="F670" i="13"/>
  <c r="F669" i="13"/>
  <c r="D668" i="13"/>
  <c r="F668" i="13" s="1"/>
  <c r="D667" i="13"/>
  <c r="F667" i="13" s="1"/>
  <c r="D666" i="13"/>
  <c r="F666" i="13" s="1"/>
  <c r="D665" i="13"/>
  <c r="F665" i="13" s="1"/>
  <c r="D664" i="13"/>
  <c r="F664" i="13" s="1"/>
  <c r="D663" i="13"/>
  <c r="F663" i="13" s="1"/>
  <c r="D662" i="13"/>
  <c r="F662" i="13" s="1"/>
  <c r="F658" i="13"/>
  <c r="F657" i="13"/>
  <c r="F656" i="13"/>
  <c r="F655" i="13"/>
  <c r="F654" i="13"/>
  <c r="F652" i="13"/>
  <c r="F651" i="13"/>
  <c r="F650" i="13"/>
  <c r="F649" i="13"/>
  <c r="F648" i="13"/>
  <c r="F647" i="13"/>
  <c r="F646" i="13"/>
  <c r="F645" i="13"/>
  <c r="F644" i="13"/>
  <c r="F643" i="13"/>
  <c r="F642" i="13"/>
  <c r="F641" i="13"/>
  <c r="F640" i="13"/>
  <c r="F639" i="13"/>
  <c r="F638" i="13"/>
  <c r="F637" i="13"/>
  <c r="F628" i="13"/>
  <c r="F626" i="13"/>
  <c r="F617" i="13"/>
  <c r="F609" i="13"/>
  <c r="F588" i="13"/>
  <c r="F573" i="13"/>
  <c r="F572" i="13"/>
  <c r="F571" i="13"/>
  <c r="F570" i="13"/>
  <c r="F569" i="13"/>
  <c r="F568" i="13"/>
  <c r="F567" i="13"/>
  <c r="F566" i="13"/>
  <c r="F565" i="13"/>
  <c r="F564" i="13"/>
  <c r="F563" i="13"/>
  <c r="F562" i="13"/>
  <c r="F561" i="13"/>
  <c r="F560" i="13"/>
  <c r="F552" i="13"/>
  <c r="D551" i="13"/>
  <c r="F551" i="13" s="1"/>
  <c r="D550" i="13"/>
  <c r="F550" i="13" s="1"/>
  <c r="F549" i="13"/>
  <c r="F548" i="13"/>
  <c r="F547" i="13"/>
  <c r="F546" i="13"/>
  <c r="F545" i="13"/>
  <c r="F544" i="13"/>
  <c r="F543" i="13"/>
  <c r="D542" i="13"/>
  <c r="F542" i="13" s="1"/>
  <c r="F541" i="13"/>
  <c r="F540" i="13"/>
  <c r="F538" i="13"/>
  <c r="F537" i="13"/>
  <c r="F536" i="13"/>
  <c r="F535" i="13"/>
  <c r="F534" i="13"/>
  <c r="F533" i="13"/>
  <c r="F532" i="13"/>
  <c r="F531" i="13"/>
  <c r="D530" i="13"/>
  <c r="F530" i="13" s="1"/>
  <c r="G502" i="13"/>
  <c r="F27" i="13"/>
  <c r="F25" i="13"/>
  <c r="F21" i="13"/>
  <c r="F19" i="13"/>
  <c r="F17" i="13"/>
  <c r="F11" i="13"/>
  <c r="F13" i="13" s="1"/>
  <c r="D848" i="13" s="1"/>
  <c r="D260" i="13" l="1"/>
  <c r="F260" i="13" s="1"/>
  <c r="D259" i="13"/>
  <c r="F259" i="13" s="1"/>
  <c r="F575" i="13"/>
  <c r="F328" i="13"/>
  <c r="F515" i="13" s="1"/>
  <c r="F366" i="13"/>
  <c r="F516" i="13" s="1"/>
  <c r="F512" i="13"/>
  <c r="F520" i="13" s="1"/>
  <c r="F842" i="13"/>
  <c r="D856" i="13" s="1"/>
  <c r="E856" i="13" s="1"/>
  <c r="F691" i="13"/>
  <c r="F731" i="13"/>
  <c r="F740" i="13" s="1"/>
  <c r="F66" i="13"/>
  <c r="F121" i="13" s="1"/>
  <c r="F117" i="13"/>
  <c r="F123" i="13" s="1"/>
  <c r="F217" i="13" s="1"/>
  <c r="D245" i="13"/>
  <c r="F245" i="13" s="1"/>
  <c r="D258" i="13"/>
  <c r="F258" i="13" s="1"/>
  <c r="F30" i="13"/>
  <c r="D849" i="13" s="1"/>
  <c r="E849" i="13" s="1"/>
  <c r="F708" i="13"/>
  <c r="F738" i="13" s="1"/>
  <c r="F183" i="13"/>
  <c r="F630" i="13"/>
  <c r="F554" i="13"/>
  <c r="F675" i="13"/>
  <c r="F446" i="13"/>
  <c r="F517" i="13" s="1"/>
  <c r="D240" i="13"/>
  <c r="F240" i="13" s="1"/>
  <c r="D246" i="13"/>
  <c r="F246" i="13" s="1"/>
  <c r="F723" i="13"/>
  <c r="F739" i="13" s="1"/>
  <c r="F238" i="13"/>
  <c r="F212" i="13"/>
  <c r="F219" i="13" s="1"/>
  <c r="F193" i="13"/>
  <c r="F218" i="13" s="1"/>
  <c r="F478" i="13"/>
  <c r="F518" i="13" s="1"/>
  <c r="F496" i="13"/>
  <c r="F519" i="13" s="1"/>
  <c r="F49" i="13"/>
  <c r="F120" i="13" s="1"/>
  <c r="E848" i="13"/>
  <c r="F124" i="13" l="1"/>
  <c r="D850" i="13" s="1"/>
  <c r="E850" i="13" s="1"/>
  <c r="F263" i="13"/>
  <c r="F287" i="13" s="1"/>
  <c r="F577" i="13"/>
  <c r="F736" i="13" s="1"/>
  <c r="F248" i="13"/>
  <c r="F286" i="13" s="1"/>
  <c r="F290" i="13" s="1"/>
  <c r="D852" i="13" s="1"/>
  <c r="E852" i="13" s="1"/>
  <c r="F693" i="13"/>
  <c r="F737" i="13" s="1"/>
  <c r="F521" i="13"/>
  <c r="D853" i="13" s="1"/>
  <c r="E853" i="13" s="1"/>
  <c r="F220" i="13"/>
  <c r="F222" i="13" s="1"/>
  <c r="F227" i="13" s="1"/>
  <c r="F228" i="13" s="1"/>
  <c r="D851" i="13" s="1"/>
  <c r="E851" i="13" s="1"/>
  <c r="F741" i="13" l="1"/>
  <c r="F744" i="13" s="1"/>
  <c r="D854" i="13" s="1"/>
  <c r="E854" i="13" s="1"/>
  <c r="F742" i="13" l="1"/>
  <c r="D855" i="13"/>
  <c r="E855" i="13" s="1"/>
  <c r="D857" i="13"/>
  <c r="E857" i="13" s="1"/>
</calcChain>
</file>

<file path=xl/sharedStrings.xml><?xml version="1.0" encoding="utf-8"?>
<sst xmlns="http://schemas.openxmlformats.org/spreadsheetml/2006/main" count="1212" uniqueCount="578">
  <si>
    <t>4</t>
  </si>
  <si>
    <t>O p i s   r a d o v a</t>
  </si>
  <si>
    <t>Jedinica
mjere</t>
  </si>
  <si>
    <t>Količina radova</t>
  </si>
  <si>
    <t>Jedinična  cijena</t>
  </si>
  <si>
    <t>Ukupna    cijena</t>
  </si>
  <si>
    <t>I.</t>
  </si>
  <si>
    <t>1.</t>
  </si>
  <si>
    <t>2.</t>
  </si>
  <si>
    <t>II.</t>
  </si>
  <si>
    <t>ZATRAVLJIVANJE</t>
  </si>
  <si>
    <t>III.</t>
  </si>
  <si>
    <t>kom</t>
  </si>
  <si>
    <t>Ukupno:</t>
  </si>
  <si>
    <t>IV.</t>
  </si>
  <si>
    <t>UVJETI NJEGOVANJA</t>
  </si>
  <si>
    <t>UVJETI NJEGOVANJA UKUPNO:</t>
  </si>
  <si>
    <t>REKAPITULACIJA</t>
  </si>
  <si>
    <t>kn</t>
  </si>
  <si>
    <t>DRVEĆE</t>
  </si>
  <si>
    <t>Sadnja</t>
  </si>
  <si>
    <t>Voda</t>
  </si>
  <si>
    <t>l</t>
  </si>
  <si>
    <t>DRVEĆE UKUPNO:</t>
  </si>
  <si>
    <t>3.</t>
  </si>
  <si>
    <t>4.</t>
  </si>
  <si>
    <t>kg</t>
  </si>
  <si>
    <t>5.</t>
  </si>
  <si>
    <t>V.</t>
  </si>
  <si>
    <t>SADNJA DRVEĆA</t>
  </si>
  <si>
    <t>Nabava gnoja ili komposta za jamu uz račun 30 l jama. Stavljanje u jamu uz mješanje sa zemljom.</t>
  </si>
  <si>
    <r>
      <t>m</t>
    </r>
    <r>
      <rPr>
        <vertAlign val="superscript"/>
        <sz val="10"/>
        <rFont val="Arial"/>
        <family val="2"/>
        <charset val="238"/>
      </rPr>
      <t>2</t>
    </r>
  </si>
  <si>
    <t>PRIVREMENA REGULACIJA PROMETA</t>
  </si>
  <si>
    <t>1</t>
  </si>
  <si>
    <t>ELEKTROMONTAŽNI MATERIJAL I RADOVI</t>
  </si>
  <si>
    <t>SVEUKUPNO VANJSKE INSTALACIJE:</t>
  </si>
  <si>
    <t>Unutarnje instalacije</t>
  </si>
  <si>
    <t>B.</t>
  </si>
  <si>
    <t>RAZDJELNICI</t>
  </si>
  <si>
    <t>VODOVI I PRIBOR</t>
  </si>
  <si>
    <t>SVJETILJKE</t>
  </si>
  <si>
    <t>Pod ovom regulacijom prometa podrazumijeva se šira regulacija prometa. Ova stavka obuhvaća slijedeće radove:
- postavljanje novih i izmjena postojećih prometnih znakova svih vrsta, vertikalnih i horizontalnih, prema projektu reguliranja prometa,
- nakon prestanka privremene regulacije prometa oznake vratiti u prvobitno stanje,
- održavanje svih vertikalnih, horizontalnih znakova za svo vrijeme privremne regulacije prometa.
Cijenu projekta ponuditi prema projektu privremene regulacije prometa, ukoliko projekt postoji, a plaćanje će se izvršiti prema računu izvoditelja radova koje je izvršilo regulaciju.</t>
  </si>
  <si>
    <t>SVEUKUPNO UNUTARNJE INSTALACIJE:</t>
  </si>
  <si>
    <t>UKUPNO:</t>
  </si>
  <si>
    <t>IZRADA BETONSKOG KOLNIKA</t>
  </si>
  <si>
    <t>Izrada betonskog kolnika manipulativnog prostora debljine 20 cm, betonom sa 400 kg cementa na 1m3 ugrađenog betona. Površina se betonira u pločama veličine cca 4,0 x 6,0 m. Fuge - razdjelnice, izvode se strojem za rezanje i dimenzija 40x10 mm. Razdjelnice se zaliju cementnim mortom 1:2.</t>
  </si>
  <si>
    <t>A.</t>
  </si>
  <si>
    <t xml:space="preserve">Vanjske instalacije </t>
  </si>
  <si>
    <t>Red.
broj</t>
  </si>
  <si>
    <t>PRIPREMNI RADOVI</t>
  </si>
  <si>
    <t>Ukupno Pripremni radovi:</t>
  </si>
  <si>
    <r>
      <t>m</t>
    </r>
    <r>
      <rPr>
        <vertAlign val="superscript"/>
        <sz val="9"/>
        <rFont val="Arial"/>
        <family val="2"/>
        <charset val="238"/>
      </rPr>
      <t>3</t>
    </r>
  </si>
  <si>
    <t>GORNJI STROJ</t>
  </si>
  <si>
    <t>Ukupno Gornji stroj:</t>
  </si>
  <si>
    <t>OPREMA PROMETNICA</t>
  </si>
  <si>
    <t>HORIZONTALNA SIGNALIZACIJA</t>
  </si>
  <si>
    <t>m'</t>
  </si>
  <si>
    <t>VERTIKALNA SIGNALIZACIJA</t>
  </si>
  <si>
    <t>Dobava i postava prometnih znakova 60 x 60 ili promjera 60 cm te drugih prometnih znakova u reflektirajućoj tehnici.
Ova stavka obuhvaća:
- iskop temelja za stup znaka, postava temelja, stupa i znaka, sve prema važećim propisima, za tu vrstu radova.
Obračun po komadu postavljenog znaka.</t>
  </si>
  <si>
    <t>Ukupno Oprema prometnica:</t>
  </si>
  <si>
    <t xml:space="preserve">m' </t>
  </si>
  <si>
    <t>komplet</t>
  </si>
  <si>
    <t>PROMETNO-MANIPULATIVNE POVRŠINE</t>
  </si>
  <si>
    <t>OBJEKTI</t>
  </si>
  <si>
    <t>HORTIKULTURNO UREĐENJE</t>
  </si>
  <si>
    <t>jedinična mjera</t>
  </si>
  <si>
    <t xml:space="preserve">  cijena bez PDVa</t>
  </si>
  <si>
    <t xml:space="preserve">  cijena s PDVom</t>
  </si>
  <si>
    <t>R E KA P I T U L A C I J A</t>
  </si>
  <si>
    <t xml:space="preserve">U svim stavkama mora biti obuhvaćeno sve kompletno, tj. sav rad, materijal, skele, podupiranja, obloge (protiv urušavanja) i sl. Iskopi moraju biti pregledani po stručnoj osobi i tek tada nastaviti ugradbom. Kod izrade betonskih radova treba se pridržavati svih propisa o gradnji i sve upotrebljene materijale potvrditi odgovarajućim atestom.
Sav upotrijebljeni materijal pri betoniranju uključivo i armaturu mora biti odgovarajuće kvalitete prema postojećim propisima, standardima (HRN) i ostalim pravnim aktima kojima su obuhvaćeni betonski i armiranobetonski radovi. Radove na pripremi, ugradnji, zaštiti betona, ispitivanju materijala i betona, te sve transporte potrebno je izvršavati prema gore navedenim propisima, normama i HRN. </t>
  </si>
  <si>
    <t>1 znak na stupu - znak ograničenja brzine</t>
  </si>
  <si>
    <t>OPĆE NAPOMENE</t>
  </si>
  <si>
    <t>Za izradu svih radova po troškovniku izrađeni su Tehnički uvjeti koje je izradio Institut za građevinarstvo Hrvatske.
Ovi tehnički uvjeti su sastavni dio projekta te opisa stavaka u troškovniku za sve vrste radova. Jedinične cijene izraditi na osnovu cijena materijala, radne snage, strojeva i ostalih elemenata. Iste obuhvaćaju sav rad, materijal i organizaciju u cilju izvršenja radova u potpunosti i u skladu s projektom. Jedinične cijene za pojedine vrste radova sadrže cijene koje nisu iskazane u troškovniku, ali su neminovne za izvršenje radova predviđenih projektom kao što su:
- razni radovi u vezi s organizacijom i uređenjem gradilišta prije početka gradnje
- razni radovi u vezi s uređenjem gradilišta nakon dovršetka objekta kao što su čišćenje i uređenje terena u nožici nasipa na svaku stranu i uz pokose, uređenje prostora gdje je izvoditelj radova imao barake, strojeve, materijal i slično,
- svi ostali posredni i neposredni troškovi koji su neophodni za pravilno i pravovremeno završenje radova.</t>
  </si>
  <si>
    <t xml:space="preserve">Količine radova koje se nakon dovršenja objekata ne mogu provjeriti izmjerom, upisuju se u građevinski dnevnik ili knjigu.
Nadzorni inženjer i izvoditelj radova potvrđuje upisane količine i podatke svojim potpisom.
Sve potrebne promjene, izmjene i dopune projekata donosit će sporazumno projektant, nadzorni inženjer i izvoditelj radova. Promjene moraju biti upisane u građevinski dnevnik ili izrađeni posebni dijelovi nacrta i ovjereni potpisom projektanata, nadzornog inženjera ili odlukom koju je investitor na neki drugi način odobrio.
Za vrijeme izvođenja radova izvoditelj je dužan osigurati nesmetan promet na postojećim prometnicama i prilaznim putevima i regulirati ga odgovarajućim prometnim znacima.
Više radnje i manje radnje po ugovorenim stavkama zaračunat će se po istim cijenama.
Troškovi eventualnih zastoja zbog imovinsko-pravnih odnosa, neće se posebno obračunavati niti priznavati te trebaju biti ukalkulirani u cijenu ponuđenih radova. </t>
  </si>
  <si>
    <t>GRAĐEVINSKI RADOVI I MATERIJAL</t>
  </si>
  <si>
    <t>m</t>
  </si>
  <si>
    <t>Isporuka, transport i ugradnja PVC štitnika za kabel, duljine 1m.</t>
  </si>
  <si>
    <t xml:space="preserve">Isporuka, transport i polaganje kabela u gotov rov u zemlji. U cijenu stavke uključeno sav potrebni el.montažni pribor i materijal, te sva potrebna spajanja, ispitivanja i puštanje u rad </t>
  </si>
  <si>
    <t>SUSTAV ZAŠTITE OD MUNJE</t>
  </si>
  <si>
    <t>Izvedba spoja traka u zemlji uz primjenu križne spojnice te zalijevanje spoja tekućim bitumenom po završetku istog.</t>
  </si>
  <si>
    <t>C.</t>
  </si>
  <si>
    <t xml:space="preserve">kom </t>
  </si>
  <si>
    <t>ELEKTRIČNE INSTALACIJE</t>
  </si>
  <si>
    <t>ZEMLJANI RADOVI</t>
  </si>
  <si>
    <t>Ručni iskop rupe za temelj i izrada temelja iz betona C12/15 cijevnog pocinčanog stupića-nosača priključnog ormarića u zemlji IV. kategorije. U cijeni stavke uključena pocinčana cijev Ø 60 mm dužine 2,0 m (od toga 0,5 m u zemlji ).</t>
  </si>
  <si>
    <t>D.</t>
  </si>
  <si>
    <t>ISPITIVANJE I DOKUMENTACIJA</t>
  </si>
  <si>
    <t>UKUPNO ISPITIVANJE I DOKUMENTACIJA:</t>
  </si>
  <si>
    <t>Ispitivanje i dokumentacija</t>
  </si>
  <si>
    <r>
      <t>TVRTKA:</t>
    </r>
    <r>
      <rPr>
        <b/>
        <sz val="8"/>
        <rFont val="Arial"/>
        <family val="2"/>
        <charset val="238"/>
      </rPr>
      <t xml:space="preserve"> IPZ Uniprojekt TERRA d.o.o.</t>
    </r>
  </si>
  <si>
    <t xml:space="preserve">                Babonićeva 32, Zagreb</t>
  </si>
  <si>
    <t>TROŠKOVNIK PROJEKTIRANIH RADOVA</t>
  </si>
  <si>
    <t xml:space="preserve"> - PVC 110mm  </t>
  </si>
  <si>
    <t xml:space="preserve"> - RDC 110mm – crvena</t>
  </si>
  <si>
    <t>Izrada spoja na ostavljene izvode nakon svih radova uz uporabu potrebanog spojnog materijala i pribor. Opremu dobavlja investitor</t>
  </si>
  <si>
    <t>Sustav zaštite od munje</t>
  </si>
  <si>
    <t>0.</t>
  </si>
  <si>
    <t>OGRADA</t>
  </si>
  <si>
    <t>6.</t>
  </si>
  <si>
    <t>7.</t>
  </si>
  <si>
    <t>8.</t>
  </si>
  <si>
    <t>9.</t>
  </si>
  <si>
    <t>10.</t>
  </si>
  <si>
    <t>11.</t>
  </si>
  <si>
    <t>12.</t>
  </si>
  <si>
    <t>13.</t>
  </si>
  <si>
    <t>Uređenje zemljišta 
 - rušenje drveća
 - piljenje srušenog drveća na kratke komade
 - vađenje panjeva i njihovo premještanje
 - čišćenje šikare i niskog raslinja
 - poravnjavanje terena</t>
  </si>
  <si>
    <t>Predviđeno je uklanjanje grmlja. 
Stavka obuhvaća:
- krčenje grmlja i korijenja
- odlaganje grmlja i korijenja van trase 
- utovar, istovar, prijevoz na odlagalište do 100 m.
Obračun po m2 iskrčenog terena.</t>
  </si>
  <si>
    <t>ŠIROKI OTKOP ZEMLJE</t>
  </si>
  <si>
    <t>DONJI STROJ</t>
  </si>
  <si>
    <t>ISKOP I ZAMJENA PODTLA</t>
  </si>
  <si>
    <t>UREĐENJE POSTELJICE</t>
  </si>
  <si>
    <t xml:space="preserve">Stavkom je predviđeno uređenje do izrade nasipa ili tamponskog sloja. Stavkom su obuhvaćeni sljedeći radovi:
- planiranje posteljice na projektom predviđene kote.
- rješenje odvodnje posteljice,
- zbijanje posteljice, tako da se postigne zbijenost od 100% prema standardnom Proctorovom pokusu odnosno ME veće ili jednako 25 MN/m2 za zemljane materijale, odnosno ME &gt;= 40 MN/m2 za šljunčane materijale mjereno kružnom pločom promjera 30 cm pri optimalnoj vlažnosti materijala.
U cijenu stavke uključeni su svi pripremni i pomoćni radovi, alati i materijali.
Obračun po m2 uređene posteljice. </t>
  </si>
  <si>
    <t xml:space="preserve">Planiranje bankina i pokosa nasipa i usjeka. </t>
  </si>
  <si>
    <t>IZRADA SLOJA ČISTOĆE</t>
  </si>
  <si>
    <t xml:space="preserve">Stavkom je predviđena ugradnja filterskog sloja (sloja čistoće) od pijeska koja se izvodi ispod posteljice od veznog materijala radi zaštite planuma (opasnost od miješanja materijala). Izradi sloja može se pristupiti nakon propisno izvedenog i od nadzora preuzetog planuma.
Za izradu ovog sloja može se uporabiti pijesak ili drobljeni materijal kao i mješavina ova dva materijala. Kvaliteta materijala mora zadovoljiti zahtjeve dane u HRN. Prije početka radova izvođač mora predočiti atest o kvaliteti i uporabljivosti materijala. Materijal za izradu filterskog sloja mora se ugraditi tako da se ne ošteti profil posteljice. Zbijanje treba vršiti valjkom s 1 do 2 prijelaza ili drugim vibro strojevima. Sve nepravilnosti utvrđene za vrijeme rada treba ukloniti izvođač o svom trošku. Ova stavka obuhvaća:
- pribavljanje atesta za materijale prije početka radova
- dobava, dovoz i istovar materijala
- ugradba, valjanje i planiranje na projektiranu visinu
- kontrola ravnina i visina ugrađenog sloja
Obračun po m3 ugrađenog sloja debljine 5 cm. </t>
  </si>
  <si>
    <t>IZRADA NOSIVOG SLOJA (TAMPONA)</t>
  </si>
  <si>
    <t xml:space="preserve">d = 40 cm (asfaltirana cesta) </t>
  </si>
  <si>
    <t>Izvedbi gornjeg (bitumeniziranog) nosivog sloja može se prići nakon propisno izvedenog, ispitanog i po nadzornom inžinjeru preuzetog donjeg nosivog sloja tampona.
Ova stavka obuhvaća:
- dobava i doprema asfaltne mješavine,
- čišćenje i prskanje podloge za BNS,
- razastiranje, valjanje i njega BNS-a,
Obuhvaćen je sav rad na izradi i ugradnji BNS-a kao i sva potrebna tekuća i kontrolna ispitivanja s izradom atesta za dokaz kvalitete ugrađenog sloja. Obračun po m2 ugrađenog sloja BNS-a.</t>
  </si>
  <si>
    <t>BNS 0/16     d=6cm.</t>
  </si>
  <si>
    <t xml:space="preserve"> - AB 8     d= 4 cm.  </t>
  </si>
  <si>
    <t>Armatura armirano betonskog kolnika od armaturnih mreža Q 335 u gornjoj zoni i Q 285 udonjoj zoni i rebraste armature B500B. U jediničnu cijenu je uključena nabava, doprema, siječenje, čišćenje od hrđe, ispravljanje, postavljanje,  vezivanje,  te svi ostali radovi i materijali (podlošci i sl.) potrebiti da se armatura postavi na mjesto. Prije betoniranja nadzorni organ investitora treba pregledati ugrađenu armaturu, uloške i podloške te utvrditi čvrstoću oplate, nakon čega se smije pristupiti betoniranju. Ovim troškovnikom predviđa se slijedeća količina armature u kg.</t>
  </si>
  <si>
    <t>BETONSKI RUBNJACI</t>
  </si>
  <si>
    <t>UREĐENJE VANJSKIH PROSTORA</t>
  </si>
  <si>
    <t>OBJEKT ZA ZAPOSLENE</t>
  </si>
  <si>
    <r>
      <t>m</t>
    </r>
    <r>
      <rPr>
        <vertAlign val="superscript"/>
        <sz val="10"/>
        <rFont val="Arial"/>
        <family val="2"/>
        <charset val="238"/>
      </rPr>
      <t>3</t>
    </r>
  </si>
  <si>
    <t>VAGA</t>
  </si>
  <si>
    <t>Ukupno Vaga:</t>
  </si>
  <si>
    <t>REKAPITULACIJA OBJEKTI</t>
  </si>
  <si>
    <t>UKUPNO OBJEKTI:</t>
  </si>
  <si>
    <r>
      <t>m</t>
    </r>
    <r>
      <rPr>
        <vertAlign val="superscript"/>
        <sz val="9"/>
        <rFont val="Arial"/>
        <family val="2"/>
        <charset val="238"/>
      </rPr>
      <t>2</t>
    </r>
  </si>
  <si>
    <t>Iskop tla B kategorije u usjeku dimenzije prema bali korjena. Sadnja obuhvaća svo drveće, iskop jame prema busenu, te stavljanje gnojiva u jamu, sadnja, sa obrezivanjem korjena i krošnje, te zabijanje kolaca i zatrpavanje s nabijanjem i vezanjem. Zalijevanje s 30 l vode po stablu. Obračun se vrši po posađenom stablu</t>
  </si>
  <si>
    <t>Sjetva travne smjese prema tehničkom opisu na površinu uz dodatak mineralnog gnojiva 50 g/m2 i dispergirane celuloze za bolje prijanjanje i zadržavanje vlage na površini sjemena.</t>
  </si>
  <si>
    <t>1. Folijarna gnoidba ako je potrebno.</t>
  </si>
  <si>
    <t>2. Stalno praćenje bilja te popravljanje kolaca uz drvo.</t>
  </si>
  <si>
    <t>4. Izvođač je dužan o svoj trošak ispraviti sve loše izvedene radove.</t>
  </si>
  <si>
    <t>5. Zalijevanje i zasjenjivanje bilja, ako je potrebno, u sušnom periodu.</t>
  </si>
  <si>
    <t>6. O njegovanju površina, izvođač je i dalje dužan voditi građevinsku knjigu i dnevnik, uz pismeno odobrenje nadzornog organa kada je to potrebno.</t>
  </si>
  <si>
    <t>7. Svi se radovi vrše po posebnom ugovoru ili anexu uz navod ovih uvjeta.</t>
  </si>
  <si>
    <t>VANJSKI VODOVOD</t>
  </si>
  <si>
    <t>Fino planiranje dna rova sa naročitom točnošću da se osigura pravilno nalijeganje cijevi.</t>
  </si>
  <si>
    <t>Ispitivanje cjevovoda na tlak vodom. Punjenje cjevovoda vodom, tlačenje sa uporabom tlačne crpke, trajanje tlačne probe sa preuzimanjem te pražnjenje cjevovoda nakon dovršene tlačne probe. Uključivo izrada potrebnih uporišta, cjelokupna privremena montaža i demontaža radi ispitivanja cjevovoda, sa svim utrošenim spojnim materijalom i svi potrebni prenosi do 50 m.</t>
  </si>
  <si>
    <t>Čišćenje cjevovoda vodom i zrakom. Zrak se utiskuje pomoću kompresora. Trajanje najmanje 30 min. Voda od čišćenja će se odvoditi pomoću "kišnih cijevi" ili vreća s pijeskom do najbližeg kanalskog okna.</t>
  </si>
  <si>
    <t xml:space="preserve">Pranje i dezinfekcija cjevovoda sa utroškom  potrebne vode i dezinfekcionog materijala i atest  laboratorija. Uključivo sav rad               </t>
  </si>
  <si>
    <t>Odzračivanje ispranog cjevovoda te uključenje u uličnu, vodovodnu mrežu. Popis otvaranja zasuna prema utrošenim radnim satima upisano u građevinski dnevnik i potpisano po nadzornom organu.</t>
  </si>
  <si>
    <t>sati</t>
  </si>
  <si>
    <t>Ukupno Vanjski vodovod:</t>
  </si>
  <si>
    <t>KANALIZACIJA I ODVODNJA</t>
  </si>
  <si>
    <t>Dobava i ugradba PVC cijevi sa svim potrebnim fazonskim komadima. Brtvljenje spojeva obavezno izvesti gumenim prstenovima.</t>
  </si>
  <si>
    <t>Ispitivanje kanalizacije na protok i nepropusnost uz prisustvu nadzornog organa investitora te izdavanje atesta o vodonepropusnosti.</t>
  </si>
  <si>
    <t>Ugradba cijevi u zidove revizijskih okana i slivnika.
Stavka obuhvaća nabavu i dovoz sveg potrebnog materijala, izradu otvora, ugradnju brtve te samu ugradnju cijevi u zidove revizijskih okana i slivnika.
Obračun se vrši po komadu izvedenog elastičnog spoja.</t>
  </si>
  <si>
    <t>Ukupno Kanalizacija i odvodnja:</t>
  </si>
  <si>
    <t>Izrada tampona od šljunka u sloju 20 cm kao podloge ploče dna. Dobro zbijeno.</t>
  </si>
  <si>
    <t>Zatrpavanje oko objekta i nasipavanje gornje ploče objekta 30 dana po završetku betonaže materijalom iz iskopa uz potrebno pažljivo zbijanje. Obračun u zbijenom stanju</t>
  </si>
  <si>
    <t xml:space="preserve">Izvedba dvostrane drvene oplate za potrebe    betoniranja stijenki. U jediničnu cijenu uključena  i potrebna razupiranja i ukrućenja. </t>
  </si>
  <si>
    <t xml:space="preserve">Izvedba oplate za pokrovnu ploču sa potrebnim podupiranjem. </t>
  </si>
  <si>
    <t xml:space="preserve">VODOMJERNO OKNO </t>
  </si>
  <si>
    <t>Nabava, doprema i spravljanje i ugradba izravnavajućeg sloja betona C12/15 u smjesi 150  kg cementa na 1 m3 ugrađenog betona. Debljina sloja 10 cm.</t>
  </si>
  <si>
    <t>Dobava, ugradba i spravljanje betona za pokrovnu ploču C25/30. Beton se izvodi sa 350 kg cementa na 1 m3 ugrađenog betona.</t>
  </si>
  <si>
    <t xml:space="preserve">Nabava, doprema, savijanje, sječenje i postavljanje armature prema planu armature:
sveukupno   </t>
  </si>
  <si>
    <t>Izvedba cementnog morta omjera 1:2 po dnu i unutarnjim stijenkama rezervoarskog prostora.</t>
  </si>
  <si>
    <r>
      <t>Ugradba stupaljki od betonskog željeza</t>
    </r>
    <r>
      <rPr>
        <sz val="10"/>
        <rFont val="Symbol"/>
        <family val="1"/>
        <charset val="2"/>
      </rPr>
      <t xml:space="preserve"> </t>
    </r>
    <r>
      <rPr>
        <sz val="10"/>
        <rFont val="Arial"/>
        <family val="2"/>
        <charset val="238"/>
      </rPr>
      <t xml:space="preserve"> 18 mm ugrađenih na razmaku od 30 cm.             </t>
    </r>
  </si>
  <si>
    <t>14.</t>
  </si>
  <si>
    <t xml:space="preserve">Ispumpavanje vode iz građevinske jame uslijed oborina ili  u slučaju rada za vrijeme višeg nivoa podzemnih voda.                                  </t>
  </si>
  <si>
    <t xml:space="preserve">Nabava, doprema i ugradba lijevano željeznog poklopca veličine 60x60 cm težine 160 kg.              </t>
  </si>
  <si>
    <t>Ukupno Vodomjerno okno:</t>
  </si>
  <si>
    <t xml:space="preserve">SEPARATOR I TALOŽNIK </t>
  </si>
  <si>
    <t xml:space="preserve">Izvedba betonske podloge separatora, betonom C16/20, debljine 15 cm.                                  </t>
  </si>
  <si>
    <t xml:space="preserve">Ispumpavanje vode iz građevinske jame uslijed oborina ili u slučaju rada za vrijeme višeg nivoa podzemnih voda.                                    </t>
  </si>
  <si>
    <t>Ukupno Separator i taložnik:</t>
  </si>
  <si>
    <t>I</t>
  </si>
  <si>
    <t>II</t>
  </si>
  <si>
    <t>III</t>
  </si>
  <si>
    <t>VODOMJERNO OKNO</t>
  </si>
  <si>
    <t>Geodetski radovi za iskolčenje trase kabela, trase trake uzemljenja, cijevi i položaja priključnih ormarića. Snimanje istoga i nakon izvedbe</t>
  </si>
  <si>
    <t xml:space="preserve"> Dobava, isporuka i nasipavanje posteljice od pijeska u dva sloja po 10 cm (ispod i iznad položenog kabela) po cijeloj dužini trase u zemlji.</t>
  </si>
  <si>
    <t>Izvođenje završnog sloja sa betonom C20/25 uz nabijanje sa motornim nabijačem ispod kolničkih površina. Debljina betona mora biti 15 cm, s time da gornja kota betona bude u visini donje kote budućeg asfalta.</t>
  </si>
  <si>
    <t>Izvođenje završnog sloja asfalta. Debljina asfalta mora biti 3-6 cm, i iznivelirana sa postojećim asfaltni slojem.</t>
  </si>
  <si>
    <t>Odvoz viška zemlje iz rova za polaganje kabela i trake uzemljenja.
Ukupni volumen odvoza je:</t>
  </si>
  <si>
    <t xml:space="preserve"> - TK 59 10x2x0,8</t>
  </si>
  <si>
    <t xml:space="preserve"> - automatski osigurač B16A/1</t>
  </si>
  <si>
    <t>Označavanje trase i mjesta montaže unutar objekata, te dobava i montaža na zid uz svu potrebnu opremu i pribor uključivo s izvedbom svih potrebnih spojeva, ispitivanjem i puštanjem u rad niže navedenih vodova i pribora, komplet:</t>
  </si>
  <si>
    <t xml:space="preserve">m </t>
  </si>
  <si>
    <t xml:space="preserve">Dobava i nadžbukna montaža razvodne kutije s poklopcem za izradu izvoda za fiksni spoj </t>
  </si>
  <si>
    <t>INSTALACIJA KABELSKE KANALIZACIJE</t>
  </si>
  <si>
    <t>Iskolčenje trase KK</t>
  </si>
  <si>
    <t>Iskop rova strojni u zemlji treće kategorije</t>
  </si>
  <si>
    <t>Dobava i postavljanje pijeska u rov s razvozom i planiranje</t>
  </si>
  <si>
    <t>Dobava i postavljanje šljunka u rov s razvozom i planiranje</t>
  </si>
  <si>
    <t>Dobava i polaganje PVC trake u rov</t>
  </si>
  <si>
    <t>Iskop jame za zdence MZD1</t>
  </si>
  <si>
    <t xml:space="preserve">Dobava i montaža zdenca MZD1 u iskopanu jamu u  novoprojektiranu trasu DTK </t>
  </si>
  <si>
    <t>Strojno ili ručno zatrpavanje rova s nabijanjem</t>
  </si>
  <si>
    <t>Geodetsko snimanje infrastrukturnog objekta sa okolnim detaljem i izrada elaborata za katastar vodova i izrada izvedbeno tehničke dokumentacije</t>
  </si>
  <si>
    <t>E.</t>
  </si>
  <si>
    <t>Ispitivanje cjelokupne instalacije, izvršenje svih potrebnih mjerenja te izrada dokumentacije u 3 primjerka u cilju dokaza kontrole kvalitete električne instalacije i dokaza o kvaliteti ugrađenih materijala i proizvoda i to:
-Zapisnik o izvršenom mjerenju otpora izolacije
-Zapisnik o izvršenom mjerenju otpora petlje
-Zapisnik o izvršenom mjerenju otpora uzemljenja
-Zapisnik o izvršenoj kontroli efikasnosti zaštite od indirektnog dodira
-Zapisnik o izvršenom funkcionalnom mjerenju
-Zapisnik o izvršenom mjerenju neprekinutosti zaštitnog vodiča, glavnog vodiča i pomoćnih vodiča za izjednačenje potencijala te povezanosti metalnih masa
-isprave sukladnosti za sve materijale i proizvode
-tehničke upute za gradnju i uporabu na HR jeziku za sve materijale i proizvode koji su sastavni dio NN električne instalacije.
Predmetnu dokumentaciju potrebno je sastaviti prema Tehničkom propisu za niskonaponske električne instalacije (NN 05/10)</t>
  </si>
  <si>
    <t>Instalacija kabelske kanalizacije</t>
  </si>
  <si>
    <t>UKUPNO I - IV:</t>
  </si>
  <si>
    <t>VODOVOD I KANALIZACIJA</t>
  </si>
  <si>
    <t>Stavka obuhvaća:
- iskolčenje trase, poligonih točaka i repera sa svim potrebnim geodetskim podacima,
- osiguranje pojedinačnih točaka koje služe za rekonstrukciju osovine i visine objekata
- postavljenje poprečnih profila
- tijekom rada izvoditelj radova obavlja potrebne geodetske izmjere koje su mu potrebne za obračun izvršenih radova,
- u cijenu rada ulazi sav materijal i radna snaga
Obračunava se po m2.</t>
  </si>
  <si>
    <t xml:space="preserve">Ova stavka obuhvaća slijedeće radove:
- otkop zemlje 
- utovar otkopanog materijala u vozilo te prijevoz u nasip ili na odlagalište.
- ručni otkop uz komunalne instalacije te utovar, prijevoz i istovar na odlagalište,
- uređenje prema projektnom profilu,
- sanacija eventualnih potkopanih ili oštećenih ravnina, planiranje posteljice i zbijanje odgovarajućim valjcima
Obračun po m3 otkopanog materijala mjereno u sraslom stanju prema poprečnim profilima. </t>
  </si>
  <si>
    <t xml:space="preserve">d = 30 cm (betonski plato) </t>
  </si>
  <si>
    <t xml:space="preserve">1 znak na stupu - znak ''STOP'' </t>
  </si>
  <si>
    <t>TEMELJ</t>
  </si>
  <si>
    <t>- dužina (svijetlog otvora) kota 9040 mm -5mm</t>
  </si>
  <si>
    <t>- širina (svijetlog otvora) kota 3030 mm +,- 3mm</t>
  </si>
  <si>
    <t>-dubina (svijetlog otvora) kota 750 mm +10 mm, 870 + 10 mm</t>
  </si>
  <si>
    <t>- okomitost betonskih zidova (svijetli otvor) temelja na dubinu na koti 750i 870 mm, kota 3030 mm +20 mm</t>
  </si>
  <si>
    <t>ČELIČNI OKVIR ZABETONIRAN U ZIDOVE TEMELJA</t>
  </si>
  <si>
    <t>kutnici 60x60x6 mm i 100x100x10 mm)</t>
  </si>
  <si>
    <t>-dijagonale (svijetlog otvora) +, - 3 mm</t>
  </si>
  <si>
    <t>- po pravcima (9040 mm i 3030 mm) +,- 3 mm odstupanje od pravca</t>
  </si>
  <si>
    <t>- visinska kota gornje površine čeličnog okvira može odstupati od nivoa +,- 3 mm</t>
  </si>
  <si>
    <t>Ukupno Zemljani radovi</t>
  </si>
  <si>
    <t>BETONSKI RADOVI</t>
  </si>
  <si>
    <t>Betoniranje zaštitnog izravnavajućeg sloja ispod temelja vage sa betonom C20/25; X0.</t>
  </si>
  <si>
    <t>Debljina sloja d=4 cm</t>
  </si>
  <si>
    <t>Betoniranje armirano - betonskih trakastih temelja vage s betonom C30/37; XF2 s njegom betona i atestom tlačne čvrstoće. (I. faza betoniranje).</t>
  </si>
  <si>
    <t>Betoniranje armirano - betonskih trakastih temelja vage s betonom C30/37; XF2 s njegom betona i atestom tlačne čvrstoće. (II. faza betoniranje).</t>
  </si>
  <si>
    <t>Izrada sloja betona C20/25; X0 debljine 10 cm u pad 3% prema sabirnoj cijevi.</t>
  </si>
  <si>
    <t>Omnia ploče prije betoniranja ploče mosta, premazati SN vezom.</t>
  </si>
  <si>
    <t>Betoniranje ploče mosta betonom C35/45; XF2; XM1 uz potrebnu njegu betona i atestom tlačne čvrstoće.</t>
  </si>
  <si>
    <t>Dobava, savijanje i ugradnja rebraste armature B500B u svemu prema planovima armature u atestima.</t>
  </si>
  <si>
    <t>Ukupno betonski radovi</t>
  </si>
  <si>
    <t>TESARSKI RADOVI</t>
  </si>
  <si>
    <t>Oplata temelja vage i temeljnih spojnih greda (I faza betoniranja).</t>
  </si>
  <si>
    <t>Oplata temelja vage i temeljnih spojnih greda (II faza betoniranja).</t>
  </si>
  <si>
    <t>Oplata otvora i ankerskih rupa paušalno.</t>
  </si>
  <si>
    <t>Ukupno tesarski radovi:</t>
  </si>
  <si>
    <t>OSTALI RADOVI</t>
  </si>
  <si>
    <t>Dobava i ugradnja čeličnog okvira od kutnih profila u svemu prema nacrtu, obojiti temeljnom bojom ii završnom bojom:</t>
  </si>
  <si>
    <t>L 60/60/6</t>
  </si>
  <si>
    <t>L100/100/10</t>
  </si>
  <si>
    <t>Ploča odbojnik 250x20x250</t>
  </si>
  <si>
    <t>Sidra 25x6</t>
  </si>
  <si>
    <t>Sidra 40x6</t>
  </si>
  <si>
    <t>Dobava i ugradnja PVC cijevi</t>
  </si>
  <si>
    <t xml:space="preserve"> '- promjera 100 mm za odvodnju oborinske vode iz temelja jame</t>
  </si>
  <si>
    <t>Ukupno ostali radovi</t>
  </si>
  <si>
    <t>Ukupno zatravnjivanje:</t>
  </si>
  <si>
    <r>
      <t xml:space="preserve">Njegovanje cjelokupne površine kroz </t>
    </r>
    <r>
      <rPr>
        <b/>
        <sz val="10"/>
        <rFont val="Arial"/>
        <family val="2"/>
        <charset val="238"/>
      </rPr>
      <t>dvije godine</t>
    </r>
    <r>
      <rPr>
        <sz val="10"/>
        <rFont val="Arial"/>
        <family val="2"/>
        <charset val="238"/>
      </rPr>
      <t xml:space="preserve"> dana po završetku građenja, tj. od trenutka tehničkog prijema /ili primopredaje/ na temelju građevinske knjige i građevinskog dnevnika, te pismeno odobrenih promjena. Njegovanje obuhvaća načelno ove vrste radova:</t>
    </r>
  </si>
  <si>
    <t>UKUPNO I -IV:</t>
  </si>
  <si>
    <t>VANJSKE INSTALACIJE</t>
  </si>
  <si>
    <r>
      <t>Strojni ili ručni iskop rupe za postolje nadzemnog razvodnog ormarića, oznake na nacrtu SPMO:
Dužina:  0,5 m
Širina :   0,46 m
Dubina:  0,6 m
Volumen iskopa : 0,138 m</t>
    </r>
    <r>
      <rPr>
        <vertAlign val="superscript"/>
        <sz val="10"/>
        <rFont val="Arial"/>
        <family val="2"/>
        <charset val="238"/>
      </rPr>
      <t>3</t>
    </r>
  </si>
  <si>
    <t>Dobava i polaganje u iskopani kabelski rov:</t>
  </si>
  <si>
    <t xml:space="preserve"> - RDC 50mm – crvena-video nadzor i komunikacija vage</t>
  </si>
  <si>
    <t>Nabava, prijevoz, nasipanje i nabijanje šljunka u pripremljeni rov (za prekope) ispod kolničkih površina</t>
  </si>
  <si>
    <t>Dobava, isporuka i nasipavanje betona C8/10 u rov ispod kolnika u dva sloja ukupno 50 cm</t>
  </si>
  <si>
    <r>
      <t>m</t>
    </r>
    <r>
      <rPr>
        <sz val="11"/>
        <rFont val="Calibri"/>
        <family val="2"/>
        <charset val="238"/>
      </rPr>
      <t>²</t>
    </r>
  </si>
  <si>
    <t>Isporuka, transport i ugradnja PVC trake upozorenja s kontinuiranim natpisom "Kabel 0.4 kV" – crvena.</t>
  </si>
  <si>
    <t>UKUPNO GRAĐEVINSKI RADOVI I MATERIJAL:</t>
  </si>
  <si>
    <t xml:space="preserve"> - NYY 5G16</t>
  </si>
  <si>
    <t xml:space="preserve"> - NYY 5G4</t>
  </si>
  <si>
    <t xml:space="preserve"> - NYY 3G6</t>
  </si>
  <si>
    <t xml:space="preserve"> - NYY 3G4</t>
  </si>
  <si>
    <t xml:space="preserve"> - NYY 3G2,5</t>
  </si>
  <si>
    <t>UKUPNO ELEKTROMONTAŽNI RADOVI I MATERIJAL:</t>
  </si>
  <si>
    <t xml:space="preserve"> -3f, 60A, 400V, 50Hz elektroničko brojilo </t>
  </si>
  <si>
    <t xml:space="preserve"> - tipski komplet za rasvjetu ormara sa šuko utičnicom
te sabirnički sustav, sav potreban pričvrsni i spojni pribor, natpisne pločice sa ugraviranim tekstom, naljepnica opasnosti od udara struje, naljepnica sustava zaštite, izvedbenom električnom jednopolnom shemom, sve komplet spojeno, shemirano i pušteno u rad</t>
  </si>
  <si>
    <r>
      <t xml:space="preserve"> - odvodnik struje munje i prenapona, 3f, razine I i II u skladu s IEC 62305 udarnog vala oblika 10/350 µs i 8/20 </t>
    </r>
    <r>
      <rPr>
        <sz val="10"/>
        <rFont val="Symbol"/>
        <family val="1"/>
        <charset val="2"/>
      </rPr>
      <t>m</t>
    </r>
    <r>
      <rPr>
        <sz val="10"/>
        <rFont val="Arial"/>
        <family val="2"/>
        <charset val="238"/>
      </rPr>
      <t>s za TT/TN-S sustav</t>
    </r>
  </si>
  <si>
    <t xml:space="preserve"> - limitator 32A, 3P</t>
  </si>
  <si>
    <t xml:space="preserve"> - sklopka 25A 3P 0-1 na  DIN šinu</t>
  </si>
  <si>
    <t xml:space="preserve"> - sklopka 16A 1P 0-1 na  DIN šinu</t>
  </si>
  <si>
    <t xml:space="preserve"> - sklopka na DIN šinu 25A 1P 1-0-2</t>
  </si>
  <si>
    <t xml:space="preserve"> - automatski osigurač B10A/1</t>
  </si>
  <si>
    <t xml:space="preserve"> - automatski osigurač B16A/1 - pričuva</t>
  </si>
  <si>
    <t xml:space="preserve"> - RCD 40/4/0,03</t>
  </si>
  <si>
    <t xml:space="preserve"> - luxomat+sonda</t>
  </si>
  <si>
    <t xml:space="preserve"> - sklopnik 2P 20A/230V</t>
  </si>
  <si>
    <t xml:space="preserve"> - pomočni kontakt NC+NO</t>
  </si>
  <si>
    <t xml:space="preserve"> -sabirnički sustav, sav potreban pričvrsni i spojni pribor, natpisne pločice sa ugraviranim tekstom, naljepnica opasnosti od udara struje, naljepnica sustava zaštite, izvedbenom električnom jednopolnom shemom, sve komplet spojeno, shemirano i pušteno u rad.</t>
  </si>
  <si>
    <t>Dobava, montaža i ugradnja priključnog, nadžbuknog  TK ormara sa crone regletama, vratima i bravicom i svim spojnim i montažnim priborom.</t>
  </si>
  <si>
    <t>UKUPNO RAZDJELNICI:</t>
  </si>
  <si>
    <t xml:space="preserve"> - kvadro plastične kanalice s poklopcem</t>
  </si>
  <si>
    <t xml:space="preserve"> - PNT cijevi razne</t>
  </si>
  <si>
    <t xml:space="preserve"> - kabel H05VV-U 2X1,5</t>
  </si>
  <si>
    <t xml:space="preserve"> - kabel H05VV-U 3G1,5</t>
  </si>
  <si>
    <t xml:space="preserve"> - kabel H05VV-U 3G2,5</t>
  </si>
  <si>
    <t xml:space="preserve"> - kabel NYY 3G2,5</t>
  </si>
  <si>
    <t xml:space="preserve"> - kabel UTP cat. 5e / CS                                                       </t>
  </si>
  <si>
    <t>Dobava, montaža i spajanje nadžbuknog jPR tipkala komplet sa nadgradnom kutijom</t>
  </si>
  <si>
    <t>Dobava, montaža i spajanje nadžbukne sklopke isključne 10A, 1P komplet sa kutijom za montažu</t>
  </si>
  <si>
    <t>Dobava, montaža i spajanje nadžbukne sklopke isključne 10A, IP65, 1P komplet sa kutijom za montažu</t>
  </si>
  <si>
    <t>Dobava, montaža i spajanje nadžbukne utičnice  s 250V, 2P+PE komplet sa kutijom za montažu</t>
  </si>
  <si>
    <r>
      <t xml:space="preserve">Dobava, montaža i spajanje nadžbukne utičnice   250V, 2P+PE </t>
    </r>
    <r>
      <rPr>
        <b/>
        <sz val="10"/>
        <rFont val="Arial"/>
        <family val="2"/>
      </rPr>
      <t>dvostruke</t>
    </r>
    <r>
      <rPr>
        <sz val="10"/>
        <rFont val="Arial"/>
        <family val="2"/>
      </rPr>
      <t xml:space="preserve"> komplet sa kutijom za montažu</t>
    </r>
  </si>
  <si>
    <t>Dobava, montaža i spajanje nadžbukne utičnice  sa poklopcem 250V, 2P+PE, IP65 komplet sa kutijom za montažu</t>
  </si>
  <si>
    <t xml:space="preserve">Dobava, montaža i spajanje nadžbukne dvostruke RJ45 utičnice sa kosim insertom cat. 6, komplet sa kutijom za montažu, sitnim, spojnim i pomočnim materijalom  </t>
  </si>
  <si>
    <t>Dobava, montaža i spajanje kutije za izjednačenje potencijala u komplet sa povezivanjem svih metalnih masa kao cjevovoda, odvoda, GHV opreme itd., komplet sa sitnim, spojnim i pomočnim materijalom (vodovi obračunati u stavci 1.)</t>
  </si>
  <si>
    <t xml:space="preserve"> - vanjska jedinica klima uređaja</t>
  </si>
  <si>
    <t xml:space="preserve"> - unutarnje jedinice klima uređaja </t>
  </si>
  <si>
    <t xml:space="preserve"> - bojler</t>
  </si>
  <si>
    <t xml:space="preserve"> - rasvjeta</t>
  </si>
  <si>
    <t xml:space="preserve"> - ventilator</t>
  </si>
  <si>
    <t>UKUPNO VODOVI I PRIBOR:</t>
  </si>
  <si>
    <t>Dobava, isporuka i montaža svjetiljaka na strop objekta za zaposlene komplet sa montažnim priborom i sa ugrađenim izvorima svjetlosti. Sve svjetiljke moraju biti kompenzirane na cos fi 0,95:</t>
  </si>
  <si>
    <t xml:space="preserve"> - fluokompaktna svjetiljka 2x18, IP65</t>
  </si>
  <si>
    <t xml:space="preserve"> - fluokompaktna zidna svjetiljka 2x18, IP65</t>
  </si>
  <si>
    <t>Dobava, isporuka i montaža svjetiljaka na strop spremišta komplet sa montažnim priborom i sa ugrađenim izvorima svjetlosti. Sve svjetiljke moraju biti kompenzirane na cos fi 0,95 poput tipa:</t>
  </si>
  <si>
    <t>UKUPNO SVJETILJKE:</t>
  </si>
  <si>
    <t>Zavarivanje na metalnoj konstrukciji kontejnera trake FeZn 30x4mm na način da se na isto može uz pomoć križne spojnice pričvrstiti zemni uvodnik te izvršiti međusobno spajanje kontejnera. Nakon završenog zavarivanja mjesto vara premazati temeljnom i dekorativnom bojom kontejnera. U cijenu stavke uključene križne spojnice, izvedba spojeva te sav potrebni montažni materijal.</t>
  </si>
  <si>
    <r>
      <t>Dobava i postava Cu užeta 10mm</t>
    </r>
    <r>
      <rPr>
        <vertAlign val="superscript"/>
        <sz val="10"/>
        <rFont val="Arial"/>
        <family val="2"/>
        <charset val="238"/>
      </rPr>
      <t>2</t>
    </r>
    <r>
      <rPr>
        <sz val="10"/>
        <rFont val="Arial"/>
        <family val="2"/>
        <charset val="238"/>
      </rPr>
      <t xml:space="preserve"> od kutije za izjednačenje potencijala do PE sabirnice u GR   prosječne dužine 20 m.</t>
    </r>
  </si>
  <si>
    <t>Dobava i postava zemnih uvodnika prosječne dužine 2,5 m od trake FeZn 30x4 od položene trake u zemljanom rovu do spoja na uzemljivač objekta i oluke. Zemni uvodnik zaštiti tekućim bitumenom 30 cm ispod nivoa tla i 30 cm iznad nivoa tla.</t>
  </si>
  <si>
    <t>Dobava i postavljanje na objekt za zaposlene na standardne krovne nosače trake FeZn 25x3 mm te spajanje trake na sustav odvoda i oluke uz uporabu potrebnog standardnog materijala i pribora</t>
  </si>
  <si>
    <t>UKUPNO SUSTAV ZAŠTITE OD MUNJE:</t>
  </si>
  <si>
    <t>Dobava i montaža PEHD 50 mm cijevi u rov od MZD1 do priključnog EK ormarića</t>
  </si>
  <si>
    <t>UKUPNO INSTALACIJA KABELSKE KANALIZACIJE:</t>
  </si>
  <si>
    <t>Izrada dokumentacije izvedenog stanja ukoliko je u tijeku građenja došlo do večih izmjena u odnosu na projektnu dokumentaciju. Dokumentacija izvedenog stanja predaje se u 3 primjerka i na CD-u.</t>
  </si>
  <si>
    <r>
      <t xml:space="preserve"> OBJEKT: </t>
    </r>
    <r>
      <rPr>
        <b/>
        <sz val="8"/>
        <rFont val="Arial"/>
        <family val="2"/>
        <charset val="238"/>
      </rPr>
      <t>RECIKLAŽNO DVORIŠTE</t>
    </r>
  </si>
  <si>
    <r>
      <t xml:space="preserve">SADRŽAJ: </t>
    </r>
    <r>
      <rPr>
        <b/>
        <sz val="8"/>
        <rFont val="Arial"/>
        <family val="2"/>
        <charset val="238"/>
      </rPr>
      <t xml:space="preserve">GLAVNI PROJEKT </t>
    </r>
  </si>
  <si>
    <t>Dobava i polaganje PVC upozoravajuće trake «Pozor vodovod» za obilježavanje cjevovoda slijedeće duljine:</t>
  </si>
  <si>
    <t>Dobava i ugradnja vanjskog nadzemnog hidranta za spoj na PEHD cjevovod.
Proizvod prema HRN DIN-u 3222.
Dimenzija NO 80 mm, PN16, 
Priključci s dvije gornje “B” spojkom Ø 65 mm (DIN 14318) i jedna donja “A” spojke Ø 100 mm (DIN 14317). Sa ispustom.
Standardna boja plava, hidrantske boje niklane. Zaštita podzemnog dijela dekorodal trakom dva puta. 
Dubina ugradnje Rd=1m. 
Uključivo sav spojni, brtveni i pomoćni materijal.</t>
  </si>
  <si>
    <t xml:space="preserve">Dobava i ugradnja svog potrebnog materijala za izradu spoja nadzemnog hidranta sa PEHD cjevovodom. Uključivo spojni, brtveni i pomoćni materijal, izolacija vijčanih spojeva, bojanje i zaštitna izolacija fazonskih komada. PN16  </t>
  </si>
  <si>
    <t xml:space="preserve">Dobava i ugradba samostojećeg  hidrantskog ormarića za nadzemni hidrant. NO 80 -
Dim. 1080 x 1080 x 290 mm
Standardna pripadajuća oprema uz hidrantski ormar:
tlačna cijev Ø 75, 20m sa spojnicama x 4 kom
mlaznica Ø 75 Al sa zasunom x 2 kom
ključ za spojnice ABC x 2kom
ključ za nadzemni hidrant x 1 kom.
Ormar je boje RAL 3000 namjenjen za vanjske prostore u kompletu sa bravicom i ključem.
</t>
  </si>
  <si>
    <r>
      <t>m</t>
    </r>
    <r>
      <rPr>
        <vertAlign val="superscript"/>
        <sz val="9"/>
        <rFont val="Arial"/>
        <family val="2"/>
        <charset val="238"/>
      </rPr>
      <t>'</t>
    </r>
  </si>
  <si>
    <t>Izrada tampona od šljunka u sloju 10 cm kao podloge ploče dna okna. Dobro zbijeno.</t>
  </si>
  <si>
    <t>Izrada podložnog betona okna od C12/15, u sloju debljine 15 cm.</t>
  </si>
  <si>
    <t>16.</t>
  </si>
  <si>
    <t>15.</t>
  </si>
  <si>
    <t>kom.</t>
  </si>
  <si>
    <t xml:space="preserve">FF DN   80x1000 PN 16 </t>
  </si>
  <si>
    <t>T DN 80x50 PN16</t>
  </si>
  <si>
    <t>FF DN   80x300 PN 16</t>
  </si>
  <si>
    <t>17.</t>
  </si>
  <si>
    <t>18.</t>
  </si>
  <si>
    <t>19.</t>
  </si>
  <si>
    <t>20.</t>
  </si>
  <si>
    <t>21.</t>
  </si>
  <si>
    <t>22.</t>
  </si>
  <si>
    <t>23.</t>
  </si>
  <si>
    <t>24.</t>
  </si>
  <si>
    <t>25.</t>
  </si>
  <si>
    <t>26.</t>
  </si>
  <si>
    <t>27.</t>
  </si>
  <si>
    <t>28.</t>
  </si>
  <si>
    <t>29.</t>
  </si>
  <si>
    <t>30.</t>
  </si>
  <si>
    <t>31.</t>
  </si>
  <si>
    <t>32.</t>
  </si>
  <si>
    <t>33.</t>
  </si>
  <si>
    <t>34.</t>
  </si>
  <si>
    <t>35.</t>
  </si>
  <si>
    <t>36.</t>
  </si>
  <si>
    <t>Hvatač nečistoća DN 80 PN 16</t>
  </si>
  <si>
    <t>Propusni ventil  3/4"</t>
  </si>
  <si>
    <t>Koljeno ZN ŽŽ 3/4''</t>
  </si>
  <si>
    <t>Cijev ZN 3/4''</t>
  </si>
  <si>
    <t>Propusni ventil s ispustom 3/4"</t>
  </si>
  <si>
    <t>T Zn omad 3/4"</t>
  </si>
  <si>
    <t>Cijev Zn 3/4''</t>
  </si>
  <si>
    <t>Q komad 90° DN80 PN16</t>
  </si>
  <si>
    <t>Armature i Fazonski komadi sa potrebnim vijcima i brtvama</t>
  </si>
  <si>
    <t>FF DN  80x600 PN 16</t>
  </si>
  <si>
    <t>X 50 GGG PN16</t>
  </si>
  <si>
    <t>Dobava, ugradba i spravljanje betona za dno i stijenke okna C25/30. Beton se izvodi sa 350 kg cementa na 1 m3 ugrađenog betona uz dodatak za vodonepropusnost. Debljina dna 30 cm i stijenki 25 cm.</t>
  </si>
  <si>
    <t xml:space="preserve"> kom. </t>
  </si>
  <si>
    <t xml:space="preserve"> kom .</t>
  </si>
  <si>
    <t>U stavku su uključene sve brtve i vijci potrebni za spajanje armatura i fazonskih komada.</t>
  </si>
  <si>
    <t>Izvođenje geodetskih radova, a sve prema općim tehničkim uvjetima. Stavkom se obuhvaća snimanje početnog stanja i iskolčenje ograde, objekta za zaposlene, vage, infrastrukturnih trasa: struje, rasvjete, vodovoda, fekalne i oborinske kanalizacije, asfaltnog i betonskog platoa i parkirališta.
Po izvedenim radovima vrši se snimak izvedenog stanja i izrađuje geodetski elaborat izvedenog stanja, te upis u Z.K.
U cijenu ulazi sav materijal i rad na terenu.</t>
  </si>
  <si>
    <t>Odvoz preostale zemlje od iskopa na odlagalište ili rasplaniravanje po okolnom terenu. U cijenu obuhvaćen utovar, odvoz i istovar, koef. Rastresitosti 1,3</t>
  </si>
  <si>
    <t>SADNJA GRMLJA</t>
  </si>
  <si>
    <t>Nabava i doprema grmlja uzgojenog na vrtlarski način dvogodišnjeg uzrasta, kontejnerske proizvodnje i čitljive etikete. Predviđeno bilje je:</t>
  </si>
  <si>
    <t>Kopanje jama prema veličini kontejnera, podrezivanje korjena i krošnje, te sadnja sa stavljanjem gnojiva uz račun 3 l/jama i stocksorb-a (20g), zatrpavanje i zalijevanje sa 20 l vode po m2 zasađene površine.</t>
  </si>
  <si>
    <t>gnoj</t>
  </si>
  <si>
    <t>m3</t>
  </si>
  <si>
    <t>voda</t>
  </si>
  <si>
    <t>L</t>
  </si>
  <si>
    <t>SADNJA GRMLJA UKUPNO:</t>
  </si>
  <si>
    <r>
      <t>Izrada temelja za konusni okrugli stup tipa KORS 2B 1000-1 (Dalekovod) visine H = 10,0 m ili jednakovrijednog kao tip:
________________________________________________________________________________________
 iz betona kvalitete C20/25 prema statičkom proračunu. Ugradnja sidrenih vijaka pomoću šablone, ugradnja 2 (3) komada PVC cijevi Ø 63 dužine 1,5 m u temelj, te niveliranje gornje plohe temelja cementnim mortom. Temelj treba izvesti iz jednog dijela.
Dimenzije temelja: 1,0x1,0x1,1 m
Volumen temelja: 1,1   m</t>
    </r>
    <r>
      <rPr>
        <vertAlign val="superscript"/>
        <sz val="10"/>
        <rFont val="Arial"/>
        <family val="2"/>
        <charset val="238"/>
      </rPr>
      <t>3</t>
    </r>
  </si>
  <si>
    <r>
      <t>Izrada temelja za konusni okrugli stup tipa KORS 1B 600 (Dalekovod) visine H = 6,0 m ili jednakovrijednog kao tip:
________________________________________________________________________________________
 iz betona kvalitete C20/25 prema statičkom proračunu. Ugradnja sidrenih vijaka pomoću šablone, ugradnja 2 (3) komada PVC cijevi Ø 63 dužine 1,5 m u temelj, te niveliranje gornje plohe temelja cementnim mortom. Temelj treba izvesti iz jednog dijela.
Dimenzije temelja: 0,7x0,7x0,9 m
Volumen temelja: 0,441   m</t>
    </r>
    <r>
      <rPr>
        <vertAlign val="superscript"/>
        <sz val="10"/>
        <rFont val="Arial"/>
        <family val="2"/>
        <charset val="238"/>
      </rPr>
      <t>3</t>
    </r>
  </si>
  <si>
    <t>Nabijanje gornjeg sloja rova za polaganje kabela dimenzija 0.40 (0.85) x 0.6 m motornim nabijačem.
Ukupni volumen nabijanja je:</t>
  </si>
  <si>
    <t>Isto kao i st. 1 samo trake FeZn 30x4 mm kpl sa izvedbom spojeva na uzemljivač objekta za osoblje, na  uzemljivač spremišta, na uzemljivač objekta za problematični otpad, na PE sabirnicu u ormaru SPMO, na svaki stup vanjske rasvjete (6 kom) i na metalnu ogradu odlagališta (5 kom). U cijenu stavke uključen sav potrebit monterski pribor i materijal.</t>
  </si>
  <si>
    <t>Dobava, ugradnja i spajanje u stupove tipske stupne razdjelnice uključivo sa izvedbom spoja na podzemni kabel kao i na odvodni kabel do svjetiljke.</t>
  </si>
  <si>
    <t xml:space="preserve"> - tropolni osigurač rastavna sklopka, 160A sa ugrađenim 3NVO patronama 35A</t>
  </si>
  <si>
    <t xml:space="preserve"> - ormar 4x24 modula poput Schneider Pragma (550x750x165) ili jednakovrijedan tip:
______________________________________________________________________________________________</t>
  </si>
  <si>
    <t xml:space="preserve"> - minijaturni tropolni zaštitni prekidač 32A, 400V, 10 kA, C karakteristike, sa podnaponskim okidačem 230V</t>
  </si>
  <si>
    <t xml:space="preserve"> - automatski osigurač C25A/3, 10kA</t>
  </si>
  <si>
    <t xml:space="preserve"> - automatski osigurač C25A/1, 10kA</t>
  </si>
  <si>
    <t xml:space="preserve"> - automatski osigurač C16A/1, 10kA</t>
  </si>
  <si>
    <t xml:space="preserve"> - automatski osigurač B16A/1, 10kA</t>
  </si>
  <si>
    <t xml:space="preserve"> - automatski osigurač C10A/1 + RCD 25/2/0,3, 10kA</t>
  </si>
  <si>
    <t xml:space="preserve"> - automatski osigurač B10A/1, 10kA</t>
  </si>
  <si>
    <t xml:space="preserve"> - automatski osigurač B16A/1, 10kA - pričuva</t>
  </si>
  <si>
    <t xml:space="preserve"> - ormar 1x13 modula poput Schneider Pragma (336x300x141) ili jednakovrijedan tip:
______________________________________________________________________________________________</t>
  </si>
  <si>
    <t xml:space="preserve"> - RCD 25/2/0,03</t>
  </si>
  <si>
    <r>
      <t xml:space="preserve">Dobava, montaža i spajanje razdjelnika </t>
    </r>
    <r>
      <rPr>
        <b/>
        <sz val="10"/>
        <rFont val="Arial"/>
        <family val="2"/>
        <charset val="238"/>
      </rPr>
      <t>R2</t>
    </r>
    <r>
      <rPr>
        <sz val="10"/>
        <rFont val="Arial"/>
        <family val="2"/>
        <charset val="238"/>
      </rPr>
      <t xml:space="preserve"> izrađenog u standardnom ormaru za automatske osigurače, dvorednim 1x13 modula, plastičnom, nadžbuknom, sa vratima i bravicom i spojenog prema jednopolnoj shemi sa ugrađenom slijedećom opremom:</t>
    </r>
  </si>
  <si>
    <t>SPREMIŠTE I OBJEKTI ZA PRIVREMENO SKLADIŠTENJE PROBLEMATIČNOG OTPADA IZ DOMAĆINSTVA</t>
  </si>
  <si>
    <t xml:space="preserve"> - kabel NYM 2X1,5</t>
  </si>
  <si>
    <t xml:space="preserve"> - kabel NYM 3G1,5</t>
  </si>
  <si>
    <t xml:space="preserve"> - kabel NYM 3G2,5</t>
  </si>
  <si>
    <t>Dobava, montaža i spajanje nadžbukne sklopke, isključne 10A, 1P komplet sa kutijom za montažu</t>
  </si>
  <si>
    <t>Dobava, montaža i spajanje nadžbukne utičnice 250V, 2P+PE komplet sa kutijom za montažu</t>
  </si>
  <si>
    <t xml:space="preserve"> - fluo svjetiljka nadgradna, 2x36, IP65, EB, kao Siteco Monsun ili jednakovrijedna tip:
____________________________________________________________________________________________
</t>
  </si>
  <si>
    <t xml:space="preserve"> - fluo svjetiljka nadgradna, 1x36, IP65, EB, kao Siteco Monsun ili jednakovrijedna tip:
____________________________________________________________________________________________
</t>
  </si>
  <si>
    <t>OBJEKT ZA ZAPOSLENE, SPREMIŠTE I OBJEKTI ZA PRIVREMENO SKLADIŠTENJE PROBLEMATIČNOG OTPADA IZ DOMAĆINSTVA</t>
  </si>
  <si>
    <t>Dobava i polaganje u zemljani rov na dubini 0,6m  trake FeZn 30x4 mm (u cijenu stavke uključen iskop i zatrpavanje rova) te povezivanje na sustav odvoda objekta za zaposlene, spremišta i objekata za privremeno skladištenje problematičnog otpada iz domaćinstva, te na traku uzemljenja cijelokupnog odlagališta  uz uporabu potrebnog standardnog materijala i pribora</t>
  </si>
  <si>
    <t>UKUPNO SA PDV:</t>
  </si>
  <si>
    <t>Nabava i doprema drveća za sadnju iz šumskog rasadnika, visine do 400 cm</t>
  </si>
  <si>
    <r>
      <rPr>
        <i/>
        <sz val="10"/>
        <rFont val="Arial"/>
        <family val="2"/>
      </rPr>
      <t xml:space="preserve">Pinus halepensis - </t>
    </r>
    <r>
      <rPr>
        <sz val="10"/>
        <rFont val="Arial"/>
        <family val="2"/>
      </rPr>
      <t>alepski bor</t>
    </r>
    <r>
      <rPr>
        <sz val="10"/>
        <rFont val="Arial"/>
        <family val="2"/>
        <charset val="238"/>
      </rPr>
      <t xml:space="preserve">
</t>
    </r>
  </si>
  <si>
    <r>
      <rPr>
        <i/>
        <sz val="10"/>
        <rFont val="Arial"/>
        <family val="2"/>
      </rPr>
      <t xml:space="preserve">Cupressus sempervirens - </t>
    </r>
    <r>
      <rPr>
        <sz val="10"/>
        <rFont val="Arial"/>
        <family val="2"/>
      </rPr>
      <t>čempres</t>
    </r>
    <r>
      <rPr>
        <sz val="10"/>
        <rFont val="Arial"/>
        <family val="2"/>
        <charset val="238"/>
      </rPr>
      <t xml:space="preserve">
</t>
    </r>
  </si>
  <si>
    <t xml:space="preserve">SADNJA GRMLJA </t>
  </si>
  <si>
    <r>
      <rPr>
        <i/>
        <sz val="10"/>
        <rFont val="Arial"/>
        <family val="2"/>
      </rPr>
      <t>Ligustrum japonicum - kalina</t>
    </r>
    <r>
      <rPr>
        <sz val="10"/>
        <rFont val="Arial"/>
        <family val="2"/>
        <charset val="238"/>
      </rPr>
      <t xml:space="preserve">
</t>
    </r>
  </si>
  <si>
    <t>3. Dosađivanje uginulog bilja, tj. grmlja i dveća.</t>
  </si>
  <si>
    <t xml:space="preserve">Iskop zemlje C kategorije za temelje željeznih stupova dimenzija 0,4x0,4x0,6m.                         </t>
  </si>
  <si>
    <t xml:space="preserve">Betoniranje temelja željeznih stupova ograde betonom C16/20 u smjesi 250 kg cementa na 1 m3 ugrađenog betona. Stupovi se betoniraju sa ostavljanjem rupa dubine 50cm i promjera 11cm na osnom razmaku od 252 cm.. U cijenu uračunata izrada, doprema i ugradnja betona s potrebnom oplatom, nabijanjem mehaničkim sredstvima prilikom betoniranja. Montaža i učvršćivanje stupova u temelj. Visinski položaj stupova dogovorit će se kod izvedbe i o tome ovisi da li će teren biti nasipavan ili ne (kaskadna izvedba stupova). </t>
  </si>
  <si>
    <t xml:space="preserve">Betoniranje temelja željeznih stupova kolnog ulaza betonom C30/37. U cijenu uračunata izrada, doprema i ugradnja betona s potrebnom oplatom, armaturom, nabijanjem mehaničkim sredstvima prilikom betoniranja. Montaža i učvršćivanje stupova u temelj. Visinski položaj stupova dogovorit će se kod izvedbe i o tome ovisi da li će teren biti nasipavan ili ne (kaskadna izvedba stupova). </t>
  </si>
  <si>
    <t>ISKOLČENJE PLATOA I ASFALTIRANOG PRILAZA</t>
  </si>
  <si>
    <t xml:space="preserve">ISKOP HUMUSA
Ova stavka obuhvaća slijedeće radove:
- otkop zemlje
- utovar otkopanog materijala u vozilo te prijevoz u nasip ili na odlagalište na udaljenost do 100 m’
- nakon iskopa humusa na dijelu nasipa, izvršiti komprimiranje zdravice na ME 30 =20 N/mm2
Obračun po m3 iskopanog humusa mjereno snimanjem profila nakon iskopa. Humus deponirati po trasi i zaštiti pokose usjeka ili nasipa. </t>
  </si>
  <si>
    <t>Stavka obuhvaća slijedeće radove:
- iskop podtla na mjestima potrebne zamjene tla ispod trupa posteljice u debljini sloja 20-40 cm
- utovar, prijevoz i razastiranje iskopanog materijala na odlagalište 
- nabava, dobava i ugradnja nasipnog sloja od boljeg materijala (drobljeni kameni materijal, šljunak i sl., 0/63mm)
- planiranje posteljice u iskopu na točnost ± 3 cm
- ispitivanje zbijenosti i dobivanje atesta o zbijenosti
Obračun po m3 izvedenog zamjenskog sloja šljunka ili kamenog materijala.</t>
  </si>
  <si>
    <t xml:space="preserve">Izradi donjeg nosivog sloja može se pristupiti nakon propisno izvedene, ispitane i po nadzornom inženjeru preuzete posteljice ili filterskog sloja. Za izradu ovog sloja mogu se upotrijebiti šljunčani ili drobljeni kameni materijal kao i mješavina ova dva materijala. Modul stišljivosti na donjem nosivom sloju treba biti:
- za debljinu sloja 40 cm
ME=80 N/mm2 do 100 N/mm2 
Ova stavka za izradu donjeg nosivog sloja obuhvaća:
- pribavljanje atesta za materijal prije početka radova
- dobava, odvoz i istovar materijala
- ugradbu materijala, zbijanje i planiranje na projektiranu visinu
- kontrolu ravnine sloja i visine tekućeg sloja,
- sva tekuća i kontrolna ispitivanja uz ispostavljanje atesta za dokaz kvalitete ugrađenog sloja
Obračun po m3 ugrađenog sloja. </t>
  </si>
  <si>
    <t>IZVEDBA BITUMENIZIRANOG NOSIVOG SLOJA ASFALT BETONSKOG KOLNIKA (BNS)</t>
  </si>
  <si>
    <t>IZVEDBA HABAJUĆEG SLOJA KOLNIKA OD ASFALT-BETONA (HS-AB)</t>
  </si>
  <si>
    <t>ARMATURA ARMIRANO BETONSKOG KOLNIKA</t>
  </si>
  <si>
    <t xml:space="preserve">Betonski rubnjaci dobavljaju se kao gotovi betonski elementi koji trebaju zadovoljavati slijedeće uvjete:
Marka betona mora biti minimum C25/30, frakcije agregata za beton moraju biti sastavljene od eruptivnog kamena. Gotovi betonski elementi moraju imati bridove i plohe ravne bez pukotina i oštećenja.
Način obrade vidljivih ploha uvjetovan je projektom. Ugrađivanje lomljenih komada se ne dozvoljava.
Rubnjaci se ugrađuju po pravcu i niveleti na betonsku podlogu C12/15. Ova stavka za izradu rubnjaka od gotovih betonskih elemenata obuhvaća:
- dobava gotovih betonskih elemenata rubnjaka C25/30 sa svim razvozima rubnjaka po gradilištu,
- priprema podloge s potrebnim iskopom, ili nasipavanjem i nabijanjem,
- izrada i ugradba betona C12/15 podloge sa obradom i oplatom,
- polaganje rubnjaka u beton po pravcu i niveleti.
- svi prevozi i prenosi betona i pomoćnog materijala
- zalijevanje spojnica cementnim mortom 1:4,
- njega betona,
- ispitivanje kvalitete rubnjaka i podloge sa pribavljanjem atesta.
Obračun po m’ ugrađenog rubnjaka 18/24/100 cm  </t>
  </si>
  <si>
    <t xml:space="preserve">Signalizacija se izvodi bojenjem gustom uljenom bojom bijelog tona standardne kvalitete.
Način izrade u svemu prema standardu.
U cijenu su uključeni svi pomoćni i zemljani radovi, alati i materijali.
Obračun po m’, m2  ili komadu.
</t>
  </si>
  <si>
    <t>- crta širine 10 cm za parkirališna mjesta, puna bijele boje</t>
  </si>
  <si>
    <t>- crta razdjelna širine 12 cm, puna bijele boje</t>
  </si>
  <si>
    <t>- crta razdjelna i rubna širine 12 cm, isprekidana (1m+1m) bijele boje</t>
  </si>
  <si>
    <t>- strelice za usjmjerivanje prometa, bijele boje, veličine 5×2,9 m, oblika prema projektu.</t>
  </si>
  <si>
    <t>- crta zaustavljanja puna</t>
  </si>
  <si>
    <t>1 znak na stupu - znak zabrana prometa u jednom 
smjeru</t>
  </si>
  <si>
    <t>1 znak na stupu - znak parkiralište</t>
  </si>
  <si>
    <t>Pripremni zahvati obuhvaćaju dočišćavanje terena budućih zelenih površina u neposrednom kontaktu s novoizgrađenim objektima. Očistiti sve od preostalog otpadnog građevinskog materijala. Skupljanje otpadnog materijala i odvoz na deponiju.</t>
  </si>
  <si>
    <t>Strojni iskop u zemlji C kategorije za temelje dubine do 1,3 m s ručnim dovršenjem, utovarom i odvozom na odlagalište.</t>
  </si>
  <si>
    <t>VANJSKI VODOVOD I HIDRANTSKA MREŽA</t>
  </si>
  <si>
    <r>
      <t>Iskolčenje  trase  cjevovoda, neposredno prije početka radova, sa stacioniranjem svih važnijih točaka na terenu. Iskop rova u tlu C kategorije. Dubina 1,05 m. Iskopani materijal odbacivati na jednu stranu rova, a gdje je moguće obostrano, ali tako da se osigura nesmetana doprema i spuštanje cijevi u rov. Potrebno je ostaviti slobodnu bankinu uz rov širine 0,50 m. Radovi moraju teći u potpunoj koordinaciji s montažom cijevi.
Obračun po m</t>
    </r>
    <r>
      <rPr>
        <sz val="10"/>
        <rFont val="Times New Roman"/>
        <family val="1"/>
        <charset val="238"/>
      </rPr>
      <t>³</t>
    </r>
    <r>
      <rPr>
        <sz val="10"/>
        <rFont val="Arial"/>
        <family val="2"/>
        <charset val="238"/>
      </rPr>
      <t xml:space="preserve"> izvedenog iskopa.</t>
    </r>
  </si>
  <si>
    <t xml:space="preserve">Nasipavanje posteljice za polaganje cijevi u rov agregatom granulometrije 0-2 mm debljine 10 cm uz ručno nabijanje. </t>
  </si>
  <si>
    <r>
      <t>m</t>
    </r>
    <r>
      <rPr>
        <sz val="10"/>
        <rFont val="Times New Roman"/>
        <family val="1"/>
        <charset val="238"/>
      </rPr>
      <t>³</t>
    </r>
  </si>
  <si>
    <t>Zatrpavanje rova agregatom granulometrije 0-2 mm u slojevima po 20 cm sa ručnim nabijanjem. Zatrpavati treba najprije sitnim materijalom dok se cijevi ne pokriju iznad tjemena barem 30 cm.  Naročito pažljivo treba nasipavati ispod i oko spojeva cijevi, te sa strana i neposredno iznad spojeva, te dobro nabijati ručnim nabijačima.</t>
  </si>
  <si>
    <t xml:space="preserve">Zatrpavanje rova zemljanim materijalom i probranim materijalom iz iskopa. </t>
  </si>
  <si>
    <t>Dobava i montaža cijevi PEHD DN 90 mm, uključivo svi fazonski komadi za pogonski tlak do 6 bara. Raznošenje cijevi i fazonskih  komada  duž rova na prosječnu daljinu 50 m, spuštanje u rov i poravnavanje. Montaža cijevi, fazonskih komada i armatura.</t>
  </si>
  <si>
    <t>Dobava i montaža cijevi PEHD DN 50 mm, uključivo svi fazonski komadi za pogonski tlak do 6 bara. Raznošenje cijevi i fazonskih  komada  duž rova na prosječnu daljinu 50 m, spuštanje u rov i poravnavanje. Montaža cijevi, fazonskih komada i armatura.</t>
  </si>
  <si>
    <t>Odvoz preostale zemlje od iskopa na odlagalište ili rasplaniravanje po okolnom terenu. U cijenu obuhvaćen utovar, odvoz i istovar, koef. rastresitosti 1,3.</t>
  </si>
  <si>
    <t>Tehnički opis, posebni tehnički uvjeti, obavezni su kod izvođenja radova, kao i opisi radova u pojedinim stavkama troškovnika.
Sve radove, dobava i montaže predviđene ovim troškovnikom, kao što su cijevi, izljevna i odvodna mjesta, sanitarni predmeti i uređaji, postrojenja i dr. izvesti do potpune funkcionalnosti.</t>
  </si>
  <si>
    <t>Iskolčenje trase (sanitarnog i oborinskog) cjevovoda, neposredno prije početka radova, sa stacioniranjem svih važnijih točaka na terenu. Iskop rova u tlu C kategorije. Dubina 0-2 m. Iskopani materijal odbacivati samo na jednu stranu rova, a gdje je moguće obostrano, ali tako da se osigura nesmetana doprema i spuštanje cijevi u rov. Potrebno je ostaviti slobodnu bankinu uz rov širine 0,50 m. Radovi moraju teći u potpunoj koordinaciji sa montažom cijevi. Obračun prema  profilu iz nacrta.</t>
  </si>
  <si>
    <t xml:space="preserve">Zatrpavanje rova materijalom granulacije 0-2 mm u slojevima po 20 cm sa ručnim nabijanjem. Zatrpavati treba najprije pijeskom, pa sitnim materijalom dok se cijevi ne pokriju iznad tjemena barem 30 cm. Naročito pažljivo treba nasipavati ispod i oko spojeva cijevi, te sa strana i neposredno iznad spojeva, te dobro nabijati ručnim nabijačima.  </t>
  </si>
  <si>
    <r>
      <t>Zatrpavanje ostatka rova zemljanim materijalom i probranim materijalom iz iskopa. Obračun po m</t>
    </r>
    <r>
      <rPr>
        <sz val="10"/>
        <rFont val="Times New Roman"/>
        <family val="1"/>
        <charset val="238"/>
      </rPr>
      <t>³.</t>
    </r>
  </si>
  <si>
    <t>Strojni iskop zemlje za revizijska okna oborinske odvodnje u tlu C kategorije. Dubina 0-2 m. Iskopani materijal odbacivati 1m od ruba okna. Utovar i odvoz iskopanog materijala na odlagalište ili rasplaniravanje po okolnom terenu. Obračun u m3 iskopanog materijala, prema profilu iz nacrta.</t>
  </si>
  <si>
    <t xml:space="preserve">Dobava i ugradba PEHD revizijskog okna sa svim potrebnim fazonskim komadima i brtvama. Brtvljenje spojeva obavezno izvesti gumenim prstenovima. Stavka obuhvaća i izradu armirano - betonskog prstena oko otvora te nabavku ljevano - željeznog poklopca, a sve prema nacrtu iz projekta.  Širina okna je 800 mm, dubina 90-250 cm. Obračun po komadu kompletno izvedenog i dovršenog okna. </t>
  </si>
  <si>
    <t>Iskop jama za slivnike u tlu C kategorije. Dubina 0-2 m.  Iskopani materijal odbacivati 1m od ruba rova. Utovar i odvoz iskopanog materijala na odlagalište ili rasplaniravanje po okolnom terenu. Obračun u m3 iskopanog materijala.</t>
  </si>
  <si>
    <r>
      <t>Strojni iskop materijala za drenažni rov u tlu "C"kategorije u svemu prema odredbama potpoglavlja 2-05 OTU-a, sa utovarom i odvozom na deponiju. Dno rova mora biti na dubini većoj od dubine smrzavanja tla, uređeno i isplanirano u zadani nagib i pad dna prema projektu. Stavka također obuhvaća, nabavu, dopremu i ugradnju perforiranih drenažnih cijevi Ø 110 od PVC-a, betona C20/25 (tajača) ispod drenažnih cijevi u debljini sloja betona 10 cm, geotekstila koji služi za zaštitu drenažnog zasipa i omatanje drenažne cijevi te filterskog sloja. Drenažne cijevi se polažu na preuzetu podlogu, oblažu se filterskim slojem od šljunka ili tucanika krupnoće 8-63 mm, debljine sukladno odredbama HRN U. S4. 062. Ugradnja filterskog kamenog sloja prema projektu izvodi se nakon ugradnje drenažne cijevi. 
Obračun po m</t>
    </r>
    <r>
      <rPr>
        <vertAlign val="superscript"/>
        <sz val="10"/>
        <rFont val="Arial"/>
        <family val="2"/>
      </rPr>
      <t>1</t>
    </r>
    <r>
      <rPr>
        <sz val="10"/>
        <rFont val="Arial"/>
        <family val="2"/>
      </rPr>
      <t xml:space="preserve"> izvedene drenaže.</t>
    </r>
  </si>
  <si>
    <r>
      <t>m</t>
    </r>
    <r>
      <rPr>
        <vertAlign val="superscript"/>
        <sz val="10"/>
        <rFont val="Arial"/>
        <family val="2"/>
      </rPr>
      <t>1</t>
    </r>
  </si>
  <si>
    <t>Odvoz preostale zemlje od iskopa na odlagalište ili rasplaniravanje po okolnom terenu. U cijenu obuhvaćen utovar, odvoz i istovar, koef. rastresitosti 1,3</t>
  </si>
  <si>
    <t xml:space="preserve">Iskop zemlje C kategorije u širokom otkopu na dubinu 0 - 4 m.            </t>
  </si>
  <si>
    <t xml:space="preserve">Ugradba stupaljki od betonskog željeza  18 mm ugrađenih na razmaku od 30 cm.             </t>
  </si>
  <si>
    <t xml:space="preserve">SABIRNI BAZEN ZA OTPADNE VODE 15m3 </t>
  </si>
  <si>
    <t xml:space="preserve">Iskop zemlje C kategorije u širokom otkopu na dubinu 0 - 6 m.            </t>
  </si>
  <si>
    <t>Izrada tampona od šljunka u sloju 30 cm kao podloge ploče dna. Dobro zbijeno.</t>
  </si>
  <si>
    <t xml:space="preserve">Odvoz preostale zemlje od iskopa sa rasplaniravanjem po odlagalištu. U cijenu obuhvaćen utovar, istovar, razvoz i rasplaniravanje po potrebi. Koeficijent rastresitosti 1,3. </t>
  </si>
  <si>
    <t>Dobava, ugradba i spravljanje betona za dno i stijenke sabirne jame C25/30. Beton se izvodi sa 350 kg cementa na 1 m3 ugrađenog betona uz dodatak za vodonepropusnost. Debljina dna 30 cm i stijenki 25 cm.</t>
  </si>
  <si>
    <t xml:space="preserve"> kom </t>
  </si>
  <si>
    <t>Ukupno Sabirni bazen za otpadne vode:</t>
  </si>
  <si>
    <t xml:space="preserve">Iskop zemlje  C kategorije u širokom otkopu na dubini 0-4 m. </t>
  </si>
  <si>
    <t>VI.</t>
  </si>
  <si>
    <t>UPOJNI DREN</t>
  </si>
  <si>
    <t xml:space="preserve">Iskop zemlje C kategorije u širokom otkopu na dubini 0-4 m. </t>
  </si>
  <si>
    <t xml:space="preserve">Odvoz preostale zemlje od iskopa sa rasplaniravanjem po odlagalištu. U cijeni obuhvaćeni utovar, istovar, razvoz i rasplaniravanje po potrebi. Koeficijent rastresitosti 1,3. </t>
  </si>
  <si>
    <t>Dobava i ugradnja s nabijanjem u sloju do 30 cm šljunka koji se postavlja na pripremljeno, nabijeno nosivo tlo. Šljunak nabiti vibracionom pločom zbijenosti ME - 80 N/mm2.</t>
  </si>
  <si>
    <t>Dobava betonskih blokova 40x20x20 cm i formiranje (izgradnja) zdenca unutarnjeg promjera 40 cm u sredini upojnog drena.  U tako formirani zdenac upušta se PVC cijev iz obodnog kanala. 
Obračun po kompletu izvedenog zdenca</t>
  </si>
  <si>
    <t>Izrada sloja od homogenog materijala (glinovito prašinasti materijali) koji se postavlja na sloj šljunka. Obračun obuhvaća prijevoz, ugradnju i kontrolu materijala, a vrši se po m3 ugrađenog   materijala. Debljine sloja cca 15 cm.
Stavka obuhvaća i fino planiranje i valjanje materijala sa točnošću 2 cm. .</t>
  </si>
  <si>
    <t>Nabava, doprema i ugradba lijevano željeznog poklopca veličine 60x60 cm težine 160 kg sa betonskim obručem debljine 15 cm.</t>
  </si>
  <si>
    <t>Ukupno Upojni dren</t>
  </si>
  <si>
    <t>SABIRNI BAZEN ZA OTPADNE VODE</t>
  </si>
  <si>
    <t>KN</t>
  </si>
  <si>
    <t>Zatrpavanje oko objekta i nasipavanje gornje ploče objekta 30 dana po završetku betonaže zemljanim materijalom i probranim materijalom iz iskopa uz potrebno pažljivo zbijanje. Obračun u zbijenom stanju</t>
  </si>
  <si>
    <t>Zatrpavanje oko izvedenih objekata zemljanim materijalom i probranim materijalom iz iskopa uz potrebno pažljivo zbijanje. Obračun u zbijenom stanju</t>
  </si>
  <si>
    <t xml:space="preserve"> na k.č. 2013/184 i na dijelu k.č.br. 2013/234 u k.o. DRNIŠ</t>
  </si>
  <si>
    <t>Rujan, 2014.</t>
  </si>
  <si>
    <t xml:space="preserve"> Iskop rova širine 85 cm i dubine 80 cm za polaganje  do 5 NN kabela i trake uzemljenja u tvrdo nabijenoj zemlji (IV. kategorija). Ukupna dužina rova je 40 m. 
Nakon polaganja kabela ponovno zatrpavanje rova uz nabijanje u slojevima uz uporabu motornog nabijača.
Ukupan volumen iskopa:</t>
  </si>
  <si>
    <t xml:space="preserve"> Iskop rova širine 40 cm i dubine 80 cm za polaganje do 2 NN kabela i trake uzemljenja u tvrdo nabijenoj zemlji (IV. kategorija). Ukupna dužina rova je 140 m. 
Nakon polaganja kabela ponovno zatrpavanje rova uz nabijanje u slojevima uz uporabu motornog nabijača.
 Ukupan volumen iskopa:</t>
  </si>
  <si>
    <t>Isto kao i st.1 samo rova širine 90 cm i dubine 140 cm za polaganje pl.cijevi 110 mm ispod asfaltiranih površina. Nakon polaganja cijevi ponovno zatrpavanje rova i nabijanje tla motornim nabijačima. Ukupna dužina rova 13 m.
 Ukupan volumen iskopa:</t>
  </si>
  <si>
    <t>Ukupno uređenje vanjskih prostora:</t>
  </si>
  <si>
    <t>Ukupno objekt za zaposlene:</t>
  </si>
  <si>
    <t>9a</t>
  </si>
  <si>
    <t>9b</t>
  </si>
  <si>
    <t>9c</t>
  </si>
  <si>
    <t>Cisterna izrađena od čeličnog lima debljine 2 mm cilindričnog</t>
  </si>
  <si>
    <t>oblika,  varena kontinuiranim varom. Cisterna je opskrbljena    otvorom za ulijevanje sa poklopcem i kolčakom za odzračivanje.    Cisterna je ispitana na vodonepropusnost, antikorozivno zaštićena   temeljnom bojom i završnim lakom RAL 3020, crvena.</t>
  </si>
  <si>
    <t>Tankvana</t>
  </si>
  <si>
    <t xml:space="preserve"> Izrađena je od cjevastih čeličnih profila dimenzija    50 x 50 x 3 mm i lima debljine 1,5 i 3 mm. Unutrašnjost tankvane    plastificirana kiselootpornim poliesterskim laminatom debljine</t>
  </si>
  <si>
    <t>9d</t>
  </si>
  <si>
    <t>9e</t>
  </si>
  <si>
    <t>9f</t>
  </si>
  <si>
    <t>9g</t>
  </si>
  <si>
    <t>9h</t>
  </si>
  <si>
    <t>9i</t>
  </si>
  <si>
    <t>9j</t>
  </si>
  <si>
    <t>9k</t>
  </si>
  <si>
    <t>9l</t>
  </si>
  <si>
    <t>9m</t>
  </si>
  <si>
    <t>9n</t>
  </si>
  <si>
    <t>9o</t>
  </si>
  <si>
    <t>9p</t>
  </si>
  <si>
    <t>9r</t>
  </si>
  <si>
    <t>OPREMA (SASTAVNI DIO TEHNOLOŠKOG PROJEKTA)</t>
  </si>
  <si>
    <t>UKUPNO građevinski radovi</t>
  </si>
  <si>
    <t xml:space="preserve">OPREMA </t>
  </si>
  <si>
    <t xml:space="preserve">SVEUKUPNO </t>
  </si>
  <si>
    <r>
      <t xml:space="preserve">INVESTITOR: </t>
    </r>
    <r>
      <rPr>
        <b/>
        <sz val="8"/>
        <rFont val="Arial"/>
        <family val="2"/>
        <charset val="238"/>
      </rPr>
      <t>GRAD DRNIŠ</t>
    </r>
  </si>
  <si>
    <t>DRNIŠ, Trg kralja Tomislava 1</t>
  </si>
  <si>
    <r>
      <t xml:space="preserve">Rolo kontejner sa vratima i otklopnim dvokrilnim pokrovom                                                               </t>
    </r>
    <r>
      <rPr>
        <sz val="10"/>
        <color indexed="8"/>
        <rFont val="Arial"/>
        <family val="2"/>
        <charset val="238"/>
      </rPr>
      <t>Zapremnina: 32 m                                                                                              Dimenzije vanjske: 6500 x 2480 x 2500 mmNamijenjen za pražnjenje abrollkiperom preko kuke za podizanje. Izveden prema  normi DIN 30722. Napravljen od kvalitetnog čeličnog lima, stranice i vrata od čeličnog  lima debljine 3 mm, dno suza lim debljine 3/4 mm te od INP profil 180 mm, a stranice  ojačane ''U'' profilima 300 x 60 mm razmaka min 750 mm, nakošenim za 30º.  Vrata na zadnjoj strani kontejnera, dvokrilna na šarkama Ø 40 mm s mogućnošću  otvaranja pod kutem od 270 stupnjeva i prihvatom na bočnu stranicu kontejnera.  Opremljena centralnim sigurnosnim zatvaračem.  Gornje stranice kontejnera ojačane cijevima 80 x 40 x 4 mm.  Uška za prihvat i pražnjenje ojačana čeličnim pločama, udaljenost od kotača do kotača  2170 mm. Otklopni dvokrilni pokrov sa dimenzijama krila 6000 x 1200 x 80 mm. Izrađen od čeličnih  cijevi i profiliranog pocinčanog i lakiranog lima T 18/140 mm.  Podizanje krila vrata pomoću ručnog reduktora.Antikorozivna zaštita sa dva sloja temeljne boje i dvostruki sloj završne boje prema  želji i potrebama naručitelja, ovisno o vrsti otpada koji se prikuplja.</t>
    </r>
  </si>
  <si>
    <r>
      <t xml:space="preserve">Pres kontejner za samopodizač </t>
    </r>
    <r>
      <rPr>
        <sz val="10"/>
        <color indexed="8"/>
        <rFont val="Arial"/>
        <family val="2"/>
        <charset val="238"/>
      </rPr>
      <t xml:space="preserve">                                         Zapremina 10 m3 .  Prihvat i sabijanje u prosjeku 5-10 puta silom od 300 kN. Ugrađeni kotači za manevre. Pogonski dio hidraulike te elektropogon zaštićen je odgovarajućim  zaštitnim (elektronskim) sklopom. Komora za ubacivanje otpada potpuno  odijeljena, zaštićen je tlačni dio. Otvor komore za ubacivanje otpada sa adekvatnim poklopcem koji se otvara i zatvara osloncem na plinske (amortizere) opruge. Za pogon press kontejnera (koji se pokreće trofaznim elektromotorom (5,5 KW)  3 x 400V/16A. Konstrukcija preskontejnera prilagođena za odvoženju samopodizačem sukladno normi ISO 30702. Kontejner zaštićen temeljnim premazom 2 put i lakiran rezistol lakom zelene boje RAL 6001.                                                                                           Dimenzije 4360 x 1740 x 2504 mm</t>
    </r>
  </si>
  <si>
    <r>
      <t>Rolo kontejner od čeličnog lima otvoreni sa ceradom</t>
    </r>
    <r>
      <rPr>
        <sz val="10"/>
        <color indexed="8"/>
        <rFont val="Arial"/>
        <family val="2"/>
        <charset val="238"/>
      </rPr>
      <t xml:space="preserve">                                      Zapremina 12 m3 .                                                               Namijenjen za pražnjenje putem abrollkipera. Kuka za podizanje prema DIN 30 722.  NINP profil min 180 mm. Stranice ojačane zakrivljenim U - profilima min 50/100/50/3 mm razmaka. min 750 mm. Var nepropusan na svim spojevima. Vrata kontejnera dvokrilna s mogućnošću otvaranja pod kutem od 270 stupnjeva. Vrata opremljena centralnim sigurnosnim zatvaračem. Stranice i vrata od lima debljine 3 mm, dno lim debljine 4 mm. Vrata kontejnera   od INP profila min 180 mm. Gornje stranice kontejnera ojačane cijevi promjera min 80 mm i debljine 4 mm. Površinska zaštita dva sloja temeljne boje i dvostruki sloj završne boje, standard RAL 6001 zelena.                                                       Dimenzije 5000 x 1550 x 2480 mm</t>
    </r>
  </si>
  <si>
    <r>
      <t xml:space="preserve">Zatvoteni kontejner za samopodizać  </t>
    </r>
    <r>
      <rPr>
        <sz val="10"/>
        <color indexed="8"/>
        <rFont val="Arial"/>
        <family val="2"/>
        <charset val="238"/>
      </rPr>
      <t xml:space="preserve">                         Zapremina 7 m3 .                                                                                     Osnovna konstrukcija kontejnera izrađena od kvalitetnih Če profila 60x55x4 mm i 70x60x4 mm obložena hladno valjanim Če limom debljine 3 mm. Izvedba kontejnera   zatvorena sa vratima, šarniri fi 22 kontinuirano. Ugrađene torzione opruge 2 komada za podizanje. Narbe za zatvaranje i zaključavanje. Prihvat kontejnera se vrši preko uški za podizanje. .Kontejner pjeskaren, te zaštićen temeljnim premazom i lakom.                                                                                            Dimenzije 3800 x 1600 x 1630 mm </t>
    </r>
  </si>
  <si>
    <r>
      <t xml:space="preserve">Zatvoteni kontejner za samopodizać  </t>
    </r>
    <r>
      <rPr>
        <sz val="10"/>
        <color indexed="8"/>
        <rFont val="Arial"/>
        <family val="2"/>
        <charset val="238"/>
      </rPr>
      <t xml:space="preserve">                         Zapremina 5m3 .                                                                                     Osnovna konstrukcija kontejnera izrađena od kvalitetnih Če profila 60x55x4 mm i 70x60x4 mm obložena hladno valjanim Če limom debljine 3 mm. Izvedba kontejnera   zatvorena sa vratima, šarniri fi 22 kontinuirano. Ugrađene torzione opruge 2 komada za podizanje. Narbe za zatvaranje i zaključavanje. Prihvat kontejnera se vrši preko uški za podizanje. .Kontejner pjeskaren, te zaštićen temeljnim premazom i lakom.                                                                                            Dimenzije 3400x 1300 x 1630mm  </t>
    </r>
  </si>
  <si>
    <r>
      <t xml:space="preserve">Zatvoteni kontejner za samopodizać  </t>
    </r>
    <r>
      <rPr>
        <sz val="10"/>
        <color indexed="8"/>
        <rFont val="Arial"/>
        <family val="2"/>
        <charset val="238"/>
      </rPr>
      <t xml:space="preserve">                         Zapremina 3 m3 .                                                                                     Osnovna konstrukcija kontejnera izrađena od kvalitetnih Če profila 60x55x4 mm i 70x60x4 mm obložena hladno valjanim Če limom debljine 3 mm. Izvedba kontejnera   zatvorena sa vratima, šarniri fi 22 kontinuirano. Ugrađene torzione opruge 2 komada za podizanje. Narbe za zatvaranje i zaključavanje. Prihvat kontejnera se vrši preko uški za podizanje. .Kontejner pjeskaren, te zaštićen temeljnim premazom i lakom.                                                                                            Dimenzije 2600x1100x1500 mm</t>
    </r>
  </si>
  <si>
    <r>
      <t xml:space="preserve">Kontejner za odjeću                                                                                </t>
    </r>
    <r>
      <rPr>
        <sz val="10"/>
        <color indexed="8"/>
        <rFont val="Arial"/>
        <family val="2"/>
        <charset val="238"/>
      </rPr>
      <t>Kontejner  izrađen iz čeličnog lima debljine 1,5 mm. S prednje strane  izveden otvor za ubacivanje odječe sa vratima koja sprečavaju krađu  iz kontejnera.  Sa prednje strane vrata za pražnjenje kontejnera, na šarnir i bravu sa ključem. Kontejner se na tlo oslanja na četiri fiksne nogice visine 60 mm. Posuda za prihvat  izrađena od poliesterskog laminata dimenzija 900x820x700 mm. Kontejner   zaštićen temeljnom bojom i završnim lakom.                                                                   Dimanzija 1560x960x940 mm</t>
    </r>
  </si>
  <si>
    <r>
      <t xml:space="preserve">Montažni kontejner za problematični otpadiz domaćinstva </t>
    </r>
    <r>
      <rPr>
        <sz val="10"/>
        <color indexed="8"/>
        <rFont val="Arial"/>
        <family val="2"/>
        <charset val="238"/>
      </rPr>
      <t xml:space="preserve">         Zidovi obloženi termopanelom debljine 50 mm. Prozori PVC dim. 600x600 mm. Vrata metalna dvokrilna  klizna - termoizolirana. Prenosiva rampa viličarom.                                                                                                 Dimenzija 6000x2400x2600 mm</t>
    </r>
  </si>
  <si>
    <r>
      <t>Oprema montažnih kontejnera</t>
    </r>
    <r>
      <rPr>
        <sz val="10"/>
        <color indexed="8"/>
        <rFont val="Arial"/>
        <family val="2"/>
        <charset val="238"/>
      </rPr>
      <t xml:space="preserve"> za problematičan otpad iz domaćinstva</t>
    </r>
  </si>
  <si>
    <r>
      <t>Rampa za ulaz u kontejner</t>
    </r>
    <r>
      <rPr>
        <sz val="10"/>
        <color indexed="8"/>
        <rFont val="Arial"/>
        <family val="2"/>
        <charset val="238"/>
      </rPr>
      <t xml:space="preserve">                                                 Dimenzije: 2400 x 2500 x 250 mm. Izrađena je od čeličnih profila i čeličnog suza lima debljine ¾ mm</t>
    </r>
  </si>
  <si>
    <r>
      <t xml:space="preserve">Kontejner za stare akumulatore  </t>
    </r>
    <r>
      <rPr>
        <sz val="10"/>
        <color indexed="8"/>
        <rFont val="Arial"/>
        <family val="2"/>
        <charset val="238"/>
      </rPr>
      <t xml:space="preserve">                                                       Dimenzije: 1200 x 800 x 900 mm                                       Zapremina: 1 m3                                                                                Kontejner namijenjen za skladištenje i prijevoz starih    akumulatora. Izrađen od čeličnog pocinčanog lima   debljina 1,5 mm, 2 mm i rebrastog lima ¾ mm te   čeličnih cijevi dimenzija 40 x 40 x 3 mm,   30 x 30 x 3 mm, 20 x 20 x 2,5 mm te čelične šipke    promjera Ø 6 mm i Ø 10 mm.  Kontejner   plastificirane  unutrašnjosti kiselootpornim laminatom visoke čvrstoće i otpornosti na habanje.   Na podu kontejnera ugrađen kolčak ¾“ koji služi za    ispuštanje taloga i tekućine.  Lim antikorozivno zaštićen temeljnom bojom i lakom crvene boje RAL 3020. </t>
    </r>
  </si>
  <si>
    <r>
      <t xml:space="preserve">Cisterna sa tankvanom      </t>
    </r>
    <r>
      <rPr>
        <sz val="10"/>
        <color indexed="8"/>
        <rFont val="Arial"/>
        <family val="2"/>
        <charset val="238"/>
      </rPr>
      <t xml:space="preserve">Zapremina =500 l   </t>
    </r>
    <r>
      <rPr>
        <b/>
        <sz val="10"/>
        <color indexed="8"/>
        <rFont val="Arial"/>
        <family val="2"/>
        <charset val="238"/>
      </rPr>
      <t xml:space="preserve">                  </t>
    </r>
    <r>
      <rPr>
        <sz val="10"/>
        <color indexed="8"/>
        <rFont val="Arial"/>
        <family val="2"/>
        <charset val="238"/>
      </rPr>
      <t>Dimenzije: Ø 800 x 1150 mm ( š x v )</t>
    </r>
  </si>
  <si>
    <r>
      <t xml:space="preserve">Kontejner za stare baterije  </t>
    </r>
    <r>
      <rPr>
        <sz val="10"/>
        <color indexed="8"/>
        <rFont val="Arial"/>
        <family val="2"/>
        <charset val="238"/>
      </rPr>
      <t xml:space="preserve">                                                                        Dimenzije: 470x310x550 mm                               Zapremina:80 l                                                                                          Kontejner je izrađen od troslojnog poliesterskog l aminata, boja crvena RAL 3020.   Kontejner  opskrbljen posudom za igle.  Zaključavanje  ključem.   </t>
    </r>
  </si>
  <si>
    <r>
      <t xml:space="preserve">Box paleta                                                                  </t>
    </r>
    <r>
      <rPr>
        <sz val="10"/>
        <color indexed="8"/>
        <rFont val="Arial"/>
        <family val="2"/>
        <charset val="238"/>
      </rPr>
      <t>Dimenzije: 1200 x 800 x 830 mm ( d x š x v )                         Konstrukcija je izrađena od čeličnih cijevi i kutnih profila,   međusobno spojenih zavarivanjem. Ispuna stranica je   izvedena od vibro pletiva otvora oka OK 50.  Paleta sa dvostruko preklopnim vratašcima i nogicama unutar   dimenzija. Antikorozivna zaštita izvedena vrućim pocinčavanjem</t>
    </r>
  </si>
  <si>
    <r>
      <t xml:space="preserve">Posude za skupljanje eluata  u box paletama                                                      </t>
    </r>
    <r>
      <rPr>
        <sz val="10"/>
        <color indexed="8"/>
        <rFont val="Arial"/>
        <family val="2"/>
        <charset val="238"/>
      </rPr>
      <t xml:space="preserve"> Dimenzije 1150x750x50 mm izrađene od čeličnog lima s kiselo otprnim premazom</t>
    </r>
  </si>
  <si>
    <r>
      <t xml:space="preserve">Kontejner za citotoksike i citostatike                                 </t>
    </r>
    <r>
      <rPr>
        <sz val="10"/>
        <color indexed="8"/>
        <rFont val="Arial"/>
        <family val="2"/>
        <charset val="238"/>
      </rPr>
      <t>Dimenzije: 470 x 310 x 550 mm                 Zapremina: 80 l Kontejner je izrađen od troslojnog poliesterskog l aminata, boja crvena RAL 3020.   Kontejner  opskrbljen posudom za igle.  Zaključavanje  ključem.</t>
    </r>
  </si>
  <si>
    <r>
      <t xml:space="preserve">Kontejner za stare lijekove                                              </t>
    </r>
    <r>
      <rPr>
        <sz val="10"/>
        <color indexed="8"/>
        <rFont val="Arial"/>
        <family val="2"/>
        <charset val="238"/>
      </rPr>
      <t>Dimenzije: 470 x 310 x 550 mm              Zapremina: 80 l                                           Kontejner je izrađen od troslojnog poliesterskog   laminata, boja bijela sa crvenim natpisom.   Zaključavanje kontejnera vrši se  ključem.</t>
    </r>
  </si>
  <si>
    <r>
      <t xml:space="preserve">Polica za odlaganje                                                             </t>
    </r>
    <r>
      <rPr>
        <sz val="10"/>
        <color indexed="8"/>
        <rFont val="Arial"/>
        <family val="2"/>
        <charset val="238"/>
      </rPr>
      <t>Dimenzije: 1500 x 600 x 1800 mm ( d x š x v ) Konstrukcija police izrađena od čeličnih cijevi   dimenzija 30 x 30 x 2 mm na tri razine. Ispuna polica   izvedena od drvene vodootporne   QSB ploče učvršćene vijcima na čeličnu konstrukciju.  Antikorozivno zaštićeno temeljnom bojom i završnim   lakom. Police na visini 1100, 1400 i 1800 mm</t>
    </r>
  </si>
  <si>
    <r>
      <t>Drvena EUR paleta</t>
    </r>
    <r>
      <rPr>
        <sz val="10"/>
        <color indexed="8"/>
        <rFont val="Arial"/>
        <family val="2"/>
        <charset val="238"/>
      </rPr>
      <t xml:space="preserve"> 1200×800mm</t>
    </r>
  </si>
  <si>
    <r>
      <t>Sekundarni spremnik</t>
    </r>
    <r>
      <rPr>
        <sz val="10"/>
        <color indexed="8"/>
        <rFont val="Arial"/>
        <family val="2"/>
        <charset val="238"/>
      </rPr>
      <t xml:space="preserve">                                                                              Na policama   sekundarni spremnik (tankvana) od kiselootpornog materijala  na koji se odlažu kemijski otpad u ambalaži                           Dimenzija  za odlaganje 600x500x50 mm</t>
    </r>
  </si>
  <si>
    <r>
      <t xml:space="preserve">Komplet za crpljenje koncentriranih lužina i kiselina               </t>
    </r>
    <r>
      <rPr>
        <sz val="10"/>
        <color indexed="8"/>
        <rFont val="Arial"/>
        <family val="2"/>
        <charset val="238"/>
      </rPr>
      <t>Motor MA5, crijevni priključak 3/4'', 2,5 m crijeva. Pištolj za istakanje. Kapacitet40-70 l/min. Dobavna visina 2-8 m. Motor  0,25 kw-230V  Kabel sa utikačem.</t>
    </r>
  </si>
  <si>
    <r>
      <t xml:space="preserve">Kontejner za skladištenje zapaljivih tekućina                                   </t>
    </r>
    <r>
      <rPr>
        <sz val="10"/>
        <color indexed="8"/>
        <rFont val="Arial"/>
        <family val="2"/>
        <charset val="238"/>
      </rPr>
      <t>Izrađen od termopanela debljine 80 mm FW 60. Tankvana zapremine 160 l sa pocinčanom rešetkom. Police montažne - demontažne. Vrata ood termopanela debljine 80 mm  dvokrilna sa protupožarnim dovratnikom.  Ventilacija prirodna . Otvori na dvije visine  fi 200mm                          Dimenzije 1600x500x2000 mm</t>
    </r>
  </si>
  <si>
    <r>
      <t xml:space="preserve">Ručni paletni viličar                                                                         </t>
    </r>
    <r>
      <rPr>
        <sz val="10"/>
        <color indexed="8"/>
        <rFont val="Arial"/>
        <family val="2"/>
        <charset val="238"/>
      </rPr>
      <t xml:space="preserve"> Ručni paletni viličar, nosivosti 2200 kg, dužina </t>
    </r>
    <r>
      <rPr>
        <b/>
        <sz val="10"/>
        <color indexed="8"/>
        <rFont val="Arial"/>
        <family val="2"/>
        <charset val="238"/>
      </rPr>
      <t>vilica 820mm</t>
    </r>
    <r>
      <rPr>
        <sz val="10"/>
        <color indexed="8"/>
        <rFont val="Arial"/>
        <family val="2"/>
        <charset val="238"/>
      </rPr>
      <t xml:space="preserve">, visina dizanja 85-200mm, kotaći-poliuretan, težina 65 kg           </t>
    </r>
  </si>
  <si>
    <r>
      <t>Rampa</t>
    </r>
    <r>
      <rPr>
        <sz val="10"/>
        <color indexed="8"/>
        <rFont val="Arial"/>
        <family val="2"/>
        <charset val="238"/>
      </rPr>
      <t xml:space="preserve"> za ulaz-izlaz viličara u rol kontejnere                                Dimenzija 1200x2500x250 mm, izrađen od čeličnih profila i čeličnog lima. Rampe treba izraditi isporučilac rol kontejnera radi prilagodbe visine i dužine rampe. Rampa prenosiva viličarom.</t>
    </r>
  </si>
  <si>
    <r>
      <t xml:space="preserve">Prijenosna LED svjetiljka </t>
    </r>
    <r>
      <rPr>
        <sz val="10"/>
        <color indexed="8"/>
        <rFont val="Arial"/>
        <family val="2"/>
        <charset val="238"/>
      </rPr>
      <t xml:space="preserve">                                                                              Za osvjetljavanje unutrašnjosti rol kontejnera. Opremljene odgovarajćin akumulatorom.</t>
    </r>
  </si>
  <si>
    <r>
      <t xml:space="preserve">Ploča na ulazu s natpisom  </t>
    </r>
    <r>
      <rPr>
        <sz val="10"/>
        <color indexed="8"/>
        <rFont val="Arial"/>
        <family val="2"/>
        <charset val="238"/>
      </rPr>
      <t>:                                                                                        - naziv reciklažnog dvorišta,                                                                                 - skraćeni naziv trgovačkog društva ili obrta                                                 - broj upisnika u očevidnik reciklažnih dvorišta                                               - radno vrijeme</t>
    </r>
  </si>
  <si>
    <r>
      <t xml:space="preserve">Ploča na ulazu </t>
    </r>
    <r>
      <rPr>
        <sz val="10"/>
        <color indexed="8"/>
        <rFont val="Arial"/>
        <family val="2"/>
        <charset val="238"/>
      </rPr>
      <t>sa popisom vrste otpada koji se primaju u reciklažnom dvorištu</t>
    </r>
  </si>
  <si>
    <r>
      <t>Ploča uz kontejne</t>
    </r>
    <r>
      <rPr>
        <sz val="10"/>
        <color indexed="8"/>
        <rFont val="Arial"/>
        <family val="2"/>
        <charset val="238"/>
      </rPr>
      <t>r (800x500 mm)  sa natpisom vrste otpada i ključnim brojem, Tabla se vješa na ogradu iza kontejnera a ako to nije moguće samostojeća tabla uz kontejne ili ovješena na kontejneru</t>
    </r>
  </si>
  <si>
    <r>
      <t xml:space="preserve">Protupožarni aparati </t>
    </r>
    <r>
      <rPr>
        <sz val="10"/>
        <color indexed="8"/>
        <rFont val="Arial"/>
        <family val="2"/>
        <charset val="238"/>
      </rPr>
      <t>(S9 i S12)</t>
    </r>
  </si>
  <si>
    <r>
      <t>Protupožarni aparati</t>
    </r>
    <r>
      <rPr>
        <sz val="10"/>
        <color indexed="8"/>
        <rFont val="Arial"/>
        <family val="2"/>
        <charset val="238"/>
      </rPr>
      <t xml:space="preserve"> (S50)</t>
    </r>
  </si>
  <si>
    <r>
      <t>Obuka kadrova</t>
    </r>
    <r>
      <rPr>
        <sz val="10"/>
        <color indexed="8"/>
        <rFont val="Arial"/>
        <family val="2"/>
        <charset val="238"/>
      </rPr>
      <t xml:space="preserve"> i puštanje u rad</t>
    </r>
  </si>
  <si>
    <r>
      <t>Sredstvo</t>
    </r>
    <r>
      <rPr>
        <sz val="10"/>
        <color indexed="8"/>
        <rFont val="Arial"/>
        <family val="2"/>
        <charset val="238"/>
      </rPr>
      <t xml:space="preserve"> za upijanje izlivenih  tekućina u incidentnim situacijama</t>
    </r>
  </si>
  <si>
    <r>
      <t xml:space="preserve">Vaga </t>
    </r>
    <r>
      <rPr>
        <sz val="10"/>
        <color indexed="8"/>
        <rFont val="Arial"/>
        <family val="2"/>
        <charset val="238"/>
      </rPr>
      <t>- mala-400 kg</t>
    </r>
  </si>
  <si>
    <t>Ukupno Donji radovi:</t>
  </si>
  <si>
    <t>P-2499</t>
  </si>
  <si>
    <r>
      <t>Visokotlačni perač</t>
    </r>
    <r>
      <rPr>
        <sz val="10"/>
        <color indexed="8"/>
        <rFont val="Arial"/>
        <family val="2"/>
        <charset val="238"/>
      </rPr>
      <t xml:space="preserve"> -  kompaktne klase                                          Za pranje kontejnera i ostalih onečišćenih površina. Kućište s integriranim spremnicima za tekućinu, spremište za crijevo i dodatke. Pištolj s okidačem i servo kontrolom . Napon 400 V, protok vode 300-800 l/h, tlak 30-180 bara, snaga motora 6 kW, dimenzije 1060x650x920mm                                                                                   - Kolut  crijeva za spoj perača na vodovodnu mrežu dužine 30m za visokotlačni perač. Promjer crijeva i priključci usklađeni sa odabranim peračem i priključkom na vodovodnu mrežu                                                                                              - Produžni vodootporni kabel na kolutu za napajanje perača dužine 30 m (400 V) s priključcima usaglašenim s onim na visokotlačnom peraču </t>
    </r>
  </si>
  <si>
    <r>
      <t xml:space="preserve">Montažno spremište za opremu i alat </t>
    </r>
    <r>
      <rPr>
        <sz val="10"/>
        <color indexed="8"/>
        <rFont val="Arial"/>
        <family val="2"/>
        <charset val="238"/>
      </rPr>
      <t xml:space="preserve">                                                                      Zidovi obloženi termopanelom debljine 50 mm. Prozori PVC dim. 600x600 mm. Vrata metalna dvokrilna klzna- termoizolirana. Prenosiva rampa  viličarom. Dimenzija 6000x2400x2600 mm</t>
    </r>
  </si>
  <si>
    <r>
      <t xml:space="preserve">Proizvođač i tip (popunjava ponuditelj):
</t>
    </r>
    <r>
      <rPr>
        <u/>
        <sz val="10"/>
        <color rgb="FF000000"/>
        <rFont val="Arial"/>
        <family val="2"/>
        <charset val="238"/>
      </rPr>
      <t xml:space="preserve">                                                               </t>
    </r>
    <r>
      <rPr>
        <sz val="10"/>
        <color rgb="FF000000"/>
        <rFont val="Arial"/>
        <family val="2"/>
        <charset val="238"/>
      </rPr>
      <t xml:space="preserve">
</t>
    </r>
  </si>
  <si>
    <r>
      <t xml:space="preserve">Priručni alat </t>
    </r>
    <r>
      <rPr>
        <sz val="10"/>
        <color indexed="8"/>
        <rFont val="Arial"/>
        <family val="2"/>
        <charset val="238"/>
      </rPr>
      <t>(lopate, metle i dr.)- komplet
Stavka uključuje: 4 lopate, kramp, motiku, 4 metalne metle za gašenje požara, 4 brezove metle za čišćenje asfaltnih površina.</t>
    </r>
  </si>
  <si>
    <r>
      <t>Oprema za zaštitu djelatnika</t>
    </r>
    <r>
      <rPr>
        <sz val="10"/>
        <color indexed="8"/>
        <rFont val="Arial"/>
        <family val="2"/>
        <charset val="238"/>
      </rPr>
      <t xml:space="preserve"> - komplet
Stavka uključuje: zaštitne rukavice, ojačane kožne cipele, radno odijelo, zaštitna kaciga, kišna kabanica, zaštitna bunda, zaštitne naočale, zaštitna maska.</t>
    </r>
  </si>
  <si>
    <t>Nabava, dobava i ugradnja materijala za izradu slivnika od montažnih tvornički pripravljenih elemenata kružnog presjeka (beton klase C 40/45) sa oblogom cijevi betonom debljine 9 cm klase C16/20.  Slivnici se ugrađuju na pripremljenu betonsku podlogu prema detalju iz projekta.  Na montirani slivnik treba ugraditi slivničku rešetku s okvirom dimenzija 400x400mm, nosivosti 250 kN. Stavka pored prethodno navedenog također obuhvaća  nabavu, dobavu i ugradnju šljunčanog zasipa oko slivnika do kote posteljice ceste te sav preostali materijal i rad potreban za potpuno dovršenje slivnika.</t>
  </si>
  <si>
    <t>sanitarna odvodnja DN110</t>
  </si>
  <si>
    <t>oborinska odvodnja DN200</t>
  </si>
  <si>
    <t>Nabava, dobava i doprema asfaltne mješavine uz sva potrebna tekuća i kontrolna ispitivanja s Izjavom o sukladnosti
Obračun po m3 ugrađenog sloja asfalt-betona.</t>
  </si>
  <si>
    <t>Asfaltiranju se može prići nakon propisno izvedenog i po nadzornom inženjeru preuzetog BNS-a ili veznog sloja.
Ova stavka obuhvaća:
- čišćenje i prskanje podloge za asfalt-beton
- razastiranje, valjanje i njega asfalt-betona, kao i sva potrebna tekuća i kontrolna ispitivanja s izradom atesta za dokaz kvalitete
Obračun po m2 ugrađenog sloja asfalt-betona.</t>
  </si>
  <si>
    <t xml:space="preserve">Sekundarni krov 
 Krovna konstrukcija dvostrešna tlocrtne dimenzije 6000 x 3650 mm sa limarijom.
 Čelična podkonstrukcija izrađena od kvadratnih čeličnih profila, antikorozivno 
 zaštićena temeljnom bojom i završnim lakom. Krovne ploče T 40/190
 pocinčane i plastificirane, boja RAL 9002.   Oprema kontejner objekta za zaposlene prema specifikaciji u nacrtu i tekstu. 
Proizvođač i tip (popunjava ponuditelj):         
_______________________________
</t>
  </si>
  <si>
    <r>
      <t xml:space="preserve">Dobava i postava na vrh gotovog temelja čeličnog osmerostranog stupa poput tipa KORS 2B 1000-1 (Dalekovod) ili jednakovrijednog kao tip:
_______________________________________________________________________________________
 sa vrhom prilagođenim za nasad </t>
    </r>
    <r>
      <rPr>
        <b/>
        <sz val="10"/>
        <rFont val="Arial"/>
        <family val="2"/>
        <charset val="238"/>
      </rPr>
      <t>JEDNE</t>
    </r>
    <r>
      <rPr>
        <sz val="10"/>
        <rFont val="Arial"/>
        <family val="2"/>
        <charset val="238"/>
      </rPr>
      <t xml:space="preserve"> svjetiljke (Φ 76). U podnožju stup mora imati otvor sa poklopcem za smještaj stupne razdjelnice. Stup se isporučuje vruče pocinčan s temeljnim vijcima i šablonom za ugradnju istih. U cijeni stavke uključeno ožićenje stupa kabelom NYM 3G2,5 ili jednakovrijedno prosječne dužine 11 m.
Proizvođač i tip (popunjava ponuditelj):         
_______________________________
</t>
    </r>
  </si>
  <si>
    <t xml:space="preserve">U sklopu ograde izvesti kolna ulazna vrata veličine 600/189 (173) cm s mrežnom žičanom ispunom, komplet sa okovima i  bravom sa uključenim ključevima. Boja zelena RAL 6005 ili jednakovrijedno kao:
________________________________________________________________________________________ ili po dogovoru sa investitorom. Stavka uključuje sve do pune gotovosti.
</t>
  </si>
  <si>
    <t xml:space="preserve">DOZVOLJENA ODSTUPANJA MJERA TEMELJA I OKVIRA TEMELJA MOSNE VAGE TIP kao MJ100-CB-9x3m ili jednakovrijedno kao:
________________________________________________________________________________________
</t>
  </si>
  <si>
    <t xml:space="preserve">Nabava preparata tipa STOCSORB ili jednakovrijedno kao:
________________________________________________________________________________________
za jamu uz račun min. 50 g jama. Stavljanje u jamu uz mješanje sa zemljom.
</t>
  </si>
  <si>
    <t xml:space="preserve">Preparat tipa Stocsorb  ili jednakovrijedno kao:
________________________________________________________________________________________
</t>
  </si>
  <si>
    <t xml:space="preserve">E-BS DN 80 PN16 tip kao MIV Varaždin  ili jednakovrijedno kao:
________________________________________________________________________________________
</t>
  </si>
  <si>
    <t xml:space="preserve">Plosnati zasun DN80 PN10 TIP kao MIV Varaždin ili jednakovrijedno kao:
________________________________________________________________________________________
</t>
  </si>
  <si>
    <t xml:space="preserve">MDK-A DN   80 PN 16 TIP kao MIV Varaždin ili jednakovrijedno kao:
________________________________________________________________________________________
</t>
  </si>
  <si>
    <t xml:space="preserve">POVRATNI VENTIL DN80 PN16 Tip kao MIV Varaždin ili jednakovrijedno kao:
________________________________________________________________________________________
</t>
  </si>
  <si>
    <t xml:space="preserve">Woltmann kombinirani vodomjer DN 80 PN 16 ili jednakovrijedno kao:
________________________________________________________________________________________
</t>
  </si>
  <si>
    <t xml:space="preserve">Vodomjer s daljinskim očitanjem  3/4" tip kao Zenner MNK-RDM  ili jednakovrijedno kao:
________________________________________________________________________________________
</t>
  </si>
  <si>
    <t xml:space="preserve">Nabava i ugradnja separatora ulja i masti kao Tehnix 6 000 l ili jednakovrijedan kao:
________________________________________________________________________________________
, protoka 30 l/s. Separator je dimenzija 350X130cm, cijevi promjera d=250mm. Separator ima dva metalna poklopca. U cijenu je uključeno sve komplet sa ugradbom do potpune gotovosti prema uputstvu isporučioca. Pri naručivanju posebnu pažnju obratiti na visinu otvora za inspekcijsku kontrolu koji treba biti usklađen s visinama iz projekta.
</t>
  </si>
  <si>
    <r>
      <t>Strojni ili ručni iskop rupe za temelj konusnog osmeroktnog stupa poput tipa KORS 2B-1000-1 (Dalekovod) ili jednakovrijedno kao:
________________________________________________________________________________________
visine H = 10,0 m u tvrdo nabijenom tlu dimenzija:
Dužina :1,0 m
Širina :  1,0 m
Dubina :1,1 m
Volumen iskopa : 1,1 m</t>
    </r>
    <r>
      <rPr>
        <vertAlign val="superscript"/>
        <sz val="10"/>
        <rFont val="Arial"/>
        <family val="2"/>
        <charset val="238"/>
      </rPr>
      <t>3</t>
    </r>
    <r>
      <rPr>
        <sz val="10"/>
        <rFont val="Arial"/>
        <family val="2"/>
        <charset val="238"/>
      </rPr>
      <t xml:space="preserve">
Nakon izrade temelja tlo nabiti motornim nabijačem, i odvesti višak zemlje.
</t>
    </r>
  </si>
  <si>
    <r>
      <t>Strojni ili ručni iskop rupe za temelj konusnog osmeroktnog stupa poput tipa KORS 1B-600 (Dalekovod)  ili jednakovrijedno kao:
________________________________________________________________________________________
 visine H = 6,0 m u tvrdo nabijenom tlu dimenzija:
Dužina :0,7 m
Širina :  0,7 m
Dubina :0,9 m
Volumen iskopa : 0,441 m</t>
    </r>
    <r>
      <rPr>
        <vertAlign val="superscript"/>
        <sz val="10"/>
        <rFont val="Arial"/>
        <family val="2"/>
        <charset val="238"/>
      </rPr>
      <t>3</t>
    </r>
    <r>
      <rPr>
        <sz val="10"/>
        <rFont val="Arial"/>
        <family val="2"/>
        <charset val="238"/>
      </rPr>
      <t xml:space="preserve">
Nakon izrade temelja tlo nabiti motornim nabijačem, i odvesti višak zemlje.</t>
    </r>
  </si>
  <si>
    <r>
      <t xml:space="preserve">Dobava i postava na vrh gotovog temelja čeličnog osmerostranog stupa poput tipa KORS 1B 600 (Dalekovod) ili jednakovrijednog kao tip:
_______________________________________________________________________________________
 sa vrhom prilagođenim za nasad </t>
    </r>
    <r>
      <rPr>
        <b/>
        <sz val="10"/>
        <rFont val="Arial"/>
        <family val="2"/>
        <charset val="238"/>
      </rPr>
      <t>JEDNE</t>
    </r>
    <r>
      <rPr>
        <sz val="10"/>
        <rFont val="Arial"/>
        <family val="2"/>
        <charset val="238"/>
      </rPr>
      <t xml:space="preserve"> svjetiljke (Φ 76). U podnožju stup mora imati otvor sa poklopcem za smještaj stupne razdjelnice. Stup se isporučuje vruče pocinčan s temeljnim vijcima i šablonom za ugradnju istih. U cijeni stavke uključeno ožićenje stupa kabelom NYM 3G2,5 ili jednakovrijedno kao:
________________________________________________________________________________________
prosječne dužine 7 m.</t>
    </r>
  </si>
  <si>
    <r>
      <t xml:space="preserve">Dobava, montaža i spajanje na vrh stup vanjske rasvjete visokoefikasne LED svjetiljke 
poput tipa </t>
    </r>
    <r>
      <rPr>
        <sz val="10"/>
        <color indexed="60"/>
        <rFont val="Arial"/>
        <family val="2"/>
        <charset val="238"/>
      </rPr>
      <t>E+ Dove T3 6600lm, 59W</t>
    </r>
    <r>
      <rPr>
        <sz val="10"/>
        <rFont val="Arial"/>
        <family val="2"/>
      </rPr>
      <t xml:space="preserve"> (Eneryplus)  ili jednakovrijedno kao:
________________________________________________________________________________________
slijedećih karakteristika:
– jakost ukupnog svjetlosnog toka: minimalno</t>
    </r>
    <r>
      <rPr>
        <sz val="10"/>
        <color indexed="56"/>
        <rFont val="Arial"/>
        <family val="2"/>
        <charset val="238"/>
      </rPr>
      <t xml:space="preserve"> </t>
    </r>
    <r>
      <rPr>
        <sz val="10"/>
        <color indexed="60"/>
        <rFont val="Arial"/>
        <family val="2"/>
        <charset val="238"/>
      </rPr>
      <t>6600</t>
    </r>
    <r>
      <rPr>
        <sz val="10"/>
        <rFont val="Arial"/>
        <family val="2"/>
      </rPr>
      <t xml:space="preserve"> lm
– trajnost LED modula i drivera: minimalno 50.000h uz održavanje 80% inicijalnog svjetlosnog toka na kraju radnog vijeka
– stupanj mehaničke zaštite za zaštitno staklo ili polikarbonatni pokrov leća: minimalno IK 08 
– ULOR≤1%
– driver s kompenzacijom jalove snage: faktor snage 
≥ 0,95
– stupanj zaštite od vlage i prašine (optičkog dijela i predspoja): minimalno IP 66 
– jamstvo proizvođača na kompletnu svjetiljku:  minimalno 5 godina
– temperatura boje LED sustava: maksimalno 4500 K 
– klasa električne zaštite: klasa II
– predspoj s automatskom autonomnom regulacijom snage i svjetlosnog toka (štedni režim rada s uštedom energije minimalno 30%)
– svjetiljka mora imati prenaponsku zaštitu od 3,75 kV 
sve spojeno, ispitano i pušteno u rad, komplet</t>
    </r>
  </si>
  <si>
    <r>
      <t xml:space="preserve">Dobava, montaža i spajanje na vrh stup vanjske rasvjete visokoefikasne LED svjetiljke 
poput tipa </t>
    </r>
    <r>
      <rPr>
        <sz val="10"/>
        <color indexed="60"/>
        <rFont val="Arial"/>
        <family val="2"/>
        <charset val="238"/>
      </rPr>
      <t>E+ Dove T3 14200lm, 132W</t>
    </r>
    <r>
      <rPr>
        <sz val="10"/>
        <rFont val="Arial"/>
        <family val="2"/>
      </rPr>
      <t xml:space="preserve"> (Eneryplus) ili jednakovrijedno kao:
________________________________________________________________________________________
slijedećih karakteristika:
– jakost ukupnog svjetlosnog toka: minimalno</t>
    </r>
    <r>
      <rPr>
        <sz val="10"/>
        <color indexed="56"/>
        <rFont val="Arial"/>
        <family val="2"/>
        <charset val="238"/>
      </rPr>
      <t xml:space="preserve"> </t>
    </r>
    <r>
      <rPr>
        <sz val="10"/>
        <color indexed="60"/>
        <rFont val="Arial"/>
        <family val="2"/>
        <charset val="238"/>
      </rPr>
      <t>14200</t>
    </r>
    <r>
      <rPr>
        <sz val="10"/>
        <rFont val="Arial"/>
        <family val="2"/>
      </rPr>
      <t xml:space="preserve"> lm
– trajnost LED modula i drivera: minimalno 50.000h uz održavanje 80% inicijalnog svjetlosnog toka na kraju radnog vijeka
– stupanj mehaničke zaštite za zaštitno staklo ili polikarbonatni pokrov leća: minimalno IK 08 
– ULOR≤1%
– driver s kompenzacijom jalove snage: faktor snage 
≥ 0,95
– stupanj zaštite od vlage i prašine (optičkog dijela i predspoja): minimalno IP 66 
– jamstvo proizvođača na kompletnu svjetiljku:  minimalno 5 godina
– temperatura boje LED sustava: maksimalno 4500 K 
– klasa električne zaštite: klasa II
– predspoj s automatskom autonomnom regulacijom snage i svjetlosnog toka (štedni režim rada s uštedom energije minimalno 30%)
– svjetiljka mora imati prenaponsku zaštitu od 3,75 kV 
sve spojeno, ispitano i pušteno u rad, komplet</t>
    </r>
  </si>
  <si>
    <t>Dobava i montaža na postavljeni pocinčani stupić  montažne ploče za montažu priključnih ormarića P1 - P4 sa ugrađenom opremom kako slijedi:
 - ormarić poput Schneider Kaedra (335x340x160) IP65 ili jednakovrijedan tip:                      kom 1
________________________________________________________________________________________
 - RCD 40/4/0,03 ili jednakovrijedno     kom 1
 - automatski osigurač B16A/1     kom 1
 - automatski osigurač B16A/3     kom 1
 - industrijska utičnica 230V, 16A, 2P+PE  kom 1
- industrijska utičnica 400V, 25A, 3P+N+PE  kom 1
sav potreban pričvrsni i spojni pribor, naljepnica opasnosti od udara struje, naljepnica sistema zaštite, sve komplet spojeno, shemirano, ožičeno i pušteno u rad komplet</t>
  </si>
  <si>
    <t>Dobava, montaža i spajanje tipskog samostojećeg priključno mjernog ormara za izravno mjerenje od armiranog poliestera oznake u nacrtu SPMO zajedno s postoljem, IP44 ili jednakovrijedno kao:
________________________________________________________________________________________
 sa bravicom  sa ugrađenom opremom:</t>
  </si>
  <si>
    <r>
      <t xml:space="preserve">Dobava, montaža i spajanje razdjelnika </t>
    </r>
    <r>
      <rPr>
        <b/>
        <sz val="10"/>
        <rFont val="Arial"/>
        <family val="2"/>
        <charset val="238"/>
      </rPr>
      <t>GRO</t>
    </r>
    <r>
      <rPr>
        <sz val="10"/>
        <rFont val="Arial"/>
        <family val="2"/>
        <charset val="238"/>
      </rPr>
      <t xml:space="preserve"> ili jednakovrijedno kao:
________________________________________________________________________________________
izrađenog u standardnom ormaru za automatske osigurače, petorednim 4x24 modula, plastičnom, nadžbuknom, sa vratima i bravicom i spojenog prema jednopolnoj shemi sa ugrađenom slijedećom opremom:</t>
    </r>
  </si>
  <si>
    <r>
      <t xml:space="preserve">Dobava, montaža i spajanje razdjelnika </t>
    </r>
    <r>
      <rPr>
        <b/>
        <sz val="10"/>
        <rFont val="Arial"/>
        <family val="2"/>
        <charset val="238"/>
      </rPr>
      <t>R1 i R3</t>
    </r>
    <r>
      <rPr>
        <sz val="10"/>
        <rFont val="Arial"/>
        <family val="2"/>
        <charset val="238"/>
      </rPr>
      <t xml:space="preserve"> ili jednakovrijedno kao:
________________________________________________________________________________________
 izrađenog u standardnom ormaru za automatske osigurače, dvorednim 1x13 modula, plastičnom, nadžbuknom, sa vratima i bravicom i spojenog prema jednopolnoj shemi sa ugrađenom slijedećom opremom:</t>
    </r>
  </si>
  <si>
    <r>
      <t>Izrada spoja uzemljivača u ormar GRO  na PE sabirnicu koristeci tipsku kutiju za mjerni spoj, križnu spojnicu, materijal za prelaz Fe/Zn/Cu, te Cu uže 16 mm</t>
    </r>
    <r>
      <rPr>
        <vertAlign val="superscript"/>
        <sz val="10"/>
        <rFont val="Arial"/>
        <family val="2"/>
        <charset val="238"/>
      </rPr>
      <t>2</t>
    </r>
    <r>
      <rPr>
        <sz val="10"/>
        <rFont val="Arial"/>
        <family val="2"/>
        <charset val="238"/>
      </rPr>
      <t xml:space="preserve"> komplet. Prelaz trake FeZn na Cu uže mora biti izvedeno u tipskoj kutiji kod GRO ili jednakovrijedno kao:
________________________________________________________________________________________
ormara na dostupnom mjestu.</t>
    </r>
  </si>
  <si>
    <t xml:space="preserve">  5 mm i visoke čvrstoće. Gornja strana tankvane  izrađena od    rešetkastih pocinčanih nosača koji omogućavaju prolaz tekućine u   plastificirani dio tankvane koji sprječava istjecanje opasnih tvari u   okoliš. Konstrukcija tankvane  kontinuirano vodonepropusno varena sa ugrađenim kolčakom 3/4’’ za ispust tekućine.  Konstrukcija tankvane antikorozivno zaštićena temeljnim    premazom i završnim lakom RAL 3020 ili jednakovrijedno kao:
________________________________________________________________________________________
, crveno.     Dimenzije: 1100 x 1000 x 400 mm                                          </t>
  </si>
  <si>
    <t>Nabava, doprema i ugradba panelne ograde tipa kao Nylofor 3D PRO sa stupom Bekafix, ili jednakovrijedno kao:
________________________________________________________________________________________
. Dimenzija  panela 2500x1930 mm, otvor oka 200x50 mm te 100x50 mm na ojačanim dijelovima. Žica je pocinčana i plastificirana sa slojem PVC-a od min. 200 mikrona i promjera je 5,0mm.  Stup je H profil presjeka 70x44 mm, a visine 2475mm. Stupovi su pocinčani u skladu s normom Euro 10346 ili jednakovrijedno i plastificirani (min. 60 mikrona). Stupovi se betoniraju u ostavljene rupe dubine 50cm i promjera 11cm na osnom razmaku od 252 cm. Paneli se postavljaju na stupove pomoću metalnih spojnica i sigurnosnih inox vijaka sa samopucajućom glavom. Boja zelena RAL 6005 ili jednakovrijedno kao:
________________________________________________________________________________________</t>
  </si>
  <si>
    <t xml:space="preserve">Nabava, doprema i montaža do pune gotovosti montažnog objekta - kontejner kućica kao objekt za zaposlene. Objekt je dimenzija 6 x 2,4 x 2,6 m  Stavka uključuje nabavu, dopremu i spajanje kontejnera na lokaciji na pripremljene priključke vodovodne instalacije i kanalizacije te elektro instalacije.
Čelična konstrukcija kontejnera, nosivi stupovi, pod i krov, izrađeni su od hladnovaljanih profila debljine 3 mm. 
Antikorozivno zaštićeni temeljnim premazom i završnim lakom boje u RAL tonu 9002 ili jednakovrijedno kao:
________________________________________________________________________________________
. Zidovi su izrađeni od termopanela debljine 50 mm, izolacija poliuretan. 
Krov kontejnera završno je plastificiran poliesterskim laminatom debljine 5 mm i parafiniran zbog potpune vodonepropusnosti. Odvod oborinskih voda riješen je putem slobodnog pada oborina sa površine krova.
Strop je termoizoliran mineralnom vunom debljine 100 mm, završno iznutra obložen sa Iveral bijeli debljine 10 mm.
Pod kontejnera zatvoren je odozdo čeličnim limom debljine 1,25 mm, bitumeniziran Epoxy bitumenom ili jednakovrijedno, termoizolacija mineralna vuna debljine 100 mm, parna brana od PE folije. Kao završni sloj na gornjoj površini QSB drvena vodootporna ploča debljine 20 mm te završno linoleum.
</t>
  </si>
  <si>
    <t>Nabava i ugradnja elektroničke cestovne vage tipa kao MJ100CB ili jednakovrijedno kao:
________________________________________________________________________________________
 sa izvedbom u nivou terena, nosivosti 40000 kg, dimenzija 9 m x 3 m. Služi za mjerenje i evidentiranje količine materijala koji ulazi i izlazi iz odlagališta. Uz vagu treba postaviti i mjerni uređaj koji se nalazi u porti / mjeriteljskoj kućici vage, omogućuje očitavanje težinskih i klasifikacijskih podataka preko štampača. Moguće je preko mjernog instrumenta digitalno pratiti sljedeće podatke: težinu bruto, neto i tara, datum, vrijeme, redoslijed vaganja te šifru vozila. Oprema vage je najmanje:
· mjerni pretvornici,
· upravljačko - pokazni uređaj,
· štampač.                                                      
Ponuda uključuje:
· prijevoz opreme,
· montaža,
· ispitivanje i kalibracija,
· baždarenje vage (prva ovjera vage u skladu s direktivom 2009/23/EC i izjava o sukladnosti)
U cijenu je uključeno sve komplet sa ugradbom do potpune gotovosti.</t>
  </si>
  <si>
    <r>
      <t xml:space="preserve">Kontejner za fluorescentne cijev   </t>
    </r>
    <r>
      <rPr>
        <sz val="10"/>
        <color indexed="8"/>
        <rFont val="Arial"/>
        <family val="2"/>
        <charset val="238"/>
      </rPr>
      <t xml:space="preserve">                                                     Dimenzije: 1810 x 800 x 1220 mm                                               Izrađen od pocinčanog lima, antikorozivno zaštićen temeljnim    premazom i lakiran završnim lakomcrvene boje RAL 3020 i zelene   boje RAL 6005 ili jednakovrijedno kao:
________________________________________________________________________________________. Vrata na kontejneru se nalaze na bočnoj strani,  dimenzija 680 x 920 mm. Opskrbljen  šarkama i cilindar bravom.</t>
    </r>
  </si>
  <si>
    <r>
      <t xml:space="preserve">Kontejner za zauljenu ambalažu, filtere                                 </t>
    </r>
    <r>
      <rPr>
        <sz val="10"/>
        <color indexed="8"/>
        <rFont val="Arial"/>
        <family val="2"/>
        <charset val="238"/>
      </rPr>
      <t xml:space="preserve">    Dimenzije: 470x310x550 mm                                  Zapremina:80 l                                                                                       Kontejner je izrađen od troslojnog poliesterskog l aminata, boja crvena RAL 3020 ili jednakovrijedno kao:
________________________________________________________________________________________.  Kontejner  opskrbljen posudom za igle.  Zaključavanje  ključem.</t>
    </r>
  </si>
  <si>
    <r>
      <t xml:space="preserve">Ormar za elektronički otpad  </t>
    </r>
    <r>
      <rPr>
        <sz val="10"/>
        <color indexed="8"/>
        <rFont val="Arial"/>
        <family val="2"/>
        <charset val="238"/>
      </rPr>
      <t xml:space="preserve">                                                           Dimenzije: 1600 x 800 x 1300 mm                                                    Kontejner  namijenjen odlaganju opasnih vrsta elektroničkog   otpada. Osnovna konstrukcija kontejnera izrađena od čeličnih kvadratnih cijevi 40 x 40 x 2 mm. Unutrašnjost koncipirana kao police tako da se unutar ormara nalaze dva prostora dimenzija 1100 x 700 x 550 mm i tri prostora dimenzija 380 x 700 x 350 mm. Ormar opremljen sa četiri poliamidna kotača dimenzija Ø 160 mm, nosivosti 200 kg po kotaču. Na prednjoj strani ormara dupla klizna vrata opremljena bravom i mogućnošću zaključavanja. Antikorozivna je zaštita   temeljnom bojom i završnim lakom u boji siva, RAL 7001 ili jednakovrijedno kao:
________________________________________________________________________________________. </t>
    </r>
  </si>
  <si>
    <r>
      <t>Ormar -kontejner za skladištenje kemikalija</t>
    </r>
    <r>
      <rPr>
        <sz val="10"/>
        <color indexed="8"/>
        <rFont val="Arial"/>
        <family val="2"/>
        <charset val="238"/>
      </rPr>
      <t xml:space="preserve">                                            Kao tip KO-500 ili jednakovrijedno kao:
________________________________________________________________________________________. sa montažno demontažnim policama. Dimenzije 630x1850 x600 mm (dxvxš)</t>
    </r>
  </si>
  <si>
    <r>
      <t>Ručna nazubna crpka</t>
    </r>
    <r>
      <rPr>
        <sz val="10"/>
        <color indexed="8"/>
        <rFont val="Arial"/>
        <family val="2"/>
        <charset val="238"/>
      </rPr>
      <t xml:space="preserve"> kao Tip 3241 ili jednakovrijedno kao:
________________________________________________________________________________________. namijenjena za pumpanje benzina, starih ulja, nafte, antifriza i sl. Konstrukcija od slitine velike čvrstoće. Učinak 1 l/okretaj.</t>
    </r>
  </si>
  <si>
    <r>
      <t>Ručna kolica sa platformom</t>
    </r>
    <r>
      <rPr>
        <sz val="10"/>
        <color indexed="8"/>
        <rFont val="Arial"/>
        <family val="2"/>
        <charset val="238"/>
      </rPr>
      <t xml:space="preserve">                                                  kao Gradatin 6266 ili jednakovrijedno kao:
________________________________________________________________________________________.  nosivosti 400 kg -tipske izvedbe, dimenzija 800x1200 mm sa gumenim kotačima</t>
    </r>
  </si>
  <si>
    <r>
      <t>Ručni baterijski viličar</t>
    </r>
    <r>
      <rPr>
        <sz val="10"/>
        <color indexed="8"/>
        <rFont val="Arial"/>
        <family val="2"/>
        <charset val="238"/>
      </rPr>
      <t xml:space="preserve"> kao Armanni  tip Alfa Small 12V EVO 105/08 ili jednakovrijedno kao:
________________________________________________________________________________________. karakteristika: visina  krana 1240 mm, slobodni hod vilica1507 mm, visina dizanja 800 mm, maksimalna nosivost  na  maksimalnoj visini  1000kg. Širina viličara 800 mm, dužina 1730. Akumulator12V-157Ah. Punjenje na utičnici 230V</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</si>
</sst>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kn&quot;_-;\-* #,##0.00\ &quot;kn&quot;_-;_-* &quot;-&quot;??\ &quot;kn&quot;_-;_-@_-"/>
    <numFmt numFmtId="43" formatCode="_-* #,##0.00\ _k_n_-;\-* #,##0.00\ _k_n_-;_-* &quot;-&quot;??\ _k_n_-;_-@_-"/>
    <numFmt numFmtId="164" formatCode="_-* #,##0.00_-;\-* #,##0.00_-;_-* &quot;-&quot;??_-;_-@_-"/>
    <numFmt numFmtId="165" formatCode="#,##0.00_ ;\-#,##0.00\ "/>
    <numFmt numFmtId="166" formatCode="_(* #,##0.00_);_(* \(#,##0.00\);_(* &quot;-&quot;??_);_(@_)"/>
    <numFmt numFmtId="167" formatCode="0_ ;\-0\ "/>
    <numFmt numFmtId="168" formatCode="@\ &quot;*&quot;"/>
    <numFmt numFmtId="169" formatCode="_-* #,##0\ _$_-;\-* #,##0\ _$_-;_-* &quot;-&quot;\ _$_-;_-@_-"/>
  </numFmts>
  <fonts count="107">
    <font>
      <sz val="10"/>
      <name val="Arial"/>
      <charset val="238"/>
    </font>
    <font>
      <sz val="10"/>
      <name val="Arial"/>
      <family val="2"/>
      <charset val="238"/>
    </font>
    <font>
      <b/>
      <sz val="10"/>
      <name val="Arial CE"/>
      <charset val="238"/>
    </font>
    <font>
      <b/>
      <sz val="12"/>
      <name val="Arial"/>
      <family val="2"/>
      <charset val="238"/>
    </font>
    <font>
      <b/>
      <sz val="12"/>
      <name val="Arial CE"/>
      <family val="2"/>
      <charset val="238"/>
    </font>
    <font>
      <b/>
      <sz val="10"/>
      <name val="Arial"/>
      <family val="2"/>
      <charset val="238"/>
    </font>
    <font>
      <sz val="10"/>
      <name val="Arial CE"/>
      <charset val="238"/>
    </font>
    <font>
      <b/>
      <sz val="10"/>
      <name val="Arial"/>
      <family val="2"/>
    </font>
    <font>
      <sz val="10"/>
      <name val="Arial"/>
      <family val="2"/>
      <charset val="238"/>
    </font>
    <font>
      <vertAlign val="superscript"/>
      <sz val="10"/>
      <name val="Arial"/>
      <family val="2"/>
      <charset val="238"/>
    </font>
    <font>
      <u/>
      <sz val="10"/>
      <name val="Arial"/>
      <family val="2"/>
      <charset val="238"/>
    </font>
    <font>
      <sz val="9"/>
      <name val="Arial"/>
      <family val="2"/>
      <charset val="238"/>
    </font>
    <font>
      <vertAlign val="superscript"/>
      <sz val="9"/>
      <name val="Arial"/>
      <family val="2"/>
      <charset val="238"/>
    </font>
    <font>
      <sz val="10"/>
      <name val="Symbol"/>
      <family val="1"/>
      <charset val="2"/>
    </font>
    <font>
      <sz val="10"/>
      <color indexed="8"/>
      <name val="Arial"/>
      <family val="2"/>
      <charset val="238"/>
    </font>
    <font>
      <b/>
      <u/>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Arial CE"/>
      <charset val="238"/>
    </font>
    <font>
      <b/>
      <sz val="11"/>
      <name val="Arial"/>
      <family val="2"/>
      <charset val="238"/>
    </font>
    <font>
      <b/>
      <sz val="8"/>
      <name val="Arial"/>
      <family val="2"/>
      <charset val="238"/>
    </font>
    <font>
      <sz val="8"/>
      <name val="Arial"/>
      <family val="2"/>
      <charset val="238"/>
    </font>
    <font>
      <b/>
      <sz val="9"/>
      <name val="Arial"/>
      <family val="2"/>
      <charset val="238"/>
    </font>
    <font>
      <sz val="10"/>
      <name val="Arial"/>
      <family val="2"/>
    </font>
    <font>
      <sz val="10"/>
      <name val="Times New Roman CE"/>
      <family val="1"/>
      <charset val="238"/>
    </font>
    <font>
      <sz val="12"/>
      <name val="Times New Roman CE"/>
      <family val="1"/>
      <charset val="238"/>
    </font>
    <font>
      <sz val="10"/>
      <name val="Helv"/>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17"/>
      <name val="Calibri"/>
      <family val="2"/>
    </font>
    <font>
      <sz val="11"/>
      <color indexed="60"/>
      <name val="Calibri"/>
      <family val="2"/>
    </font>
    <font>
      <sz val="10"/>
      <name val="Helv"/>
      <family val="2"/>
    </font>
    <font>
      <sz val="10"/>
      <color indexed="8"/>
      <name val="Arial CE"/>
      <charset val="238"/>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8"/>
      <name val="Arial"/>
      <family val="2"/>
      <charset val="238"/>
    </font>
    <font>
      <sz val="10"/>
      <name val="Arial"/>
      <family val="2"/>
      <charset val="238"/>
    </font>
    <font>
      <sz val="11"/>
      <name val="Arial"/>
      <family val="2"/>
    </font>
    <font>
      <sz val="11"/>
      <name val="Arial"/>
      <family val="2"/>
      <charset val="238"/>
    </font>
    <font>
      <u/>
      <sz val="10"/>
      <name val="Arial"/>
      <family val="2"/>
    </font>
    <font>
      <b/>
      <sz val="10"/>
      <name val="Arial CE"/>
      <family val="2"/>
      <charset val="238"/>
    </font>
    <font>
      <sz val="10"/>
      <name val="Arial"/>
      <family val="2"/>
      <charset val="238"/>
    </font>
    <font>
      <sz val="12"/>
      <name val="Arial"/>
      <family val="2"/>
      <charset val="238"/>
    </font>
    <font>
      <i/>
      <sz val="10"/>
      <name val="Arial"/>
      <family val="2"/>
    </font>
    <font>
      <sz val="10"/>
      <color indexed="10"/>
      <name val="Arial"/>
      <family val="2"/>
      <charset val="238"/>
    </font>
    <font>
      <sz val="11"/>
      <name val="Calibri"/>
      <family val="2"/>
      <charset val="238"/>
    </font>
    <font>
      <b/>
      <sz val="10"/>
      <name val="Arial"/>
      <family val="2"/>
      <charset val="238"/>
    </font>
    <font>
      <u/>
      <sz val="10"/>
      <name val="Arial"/>
      <family val="2"/>
      <charset val="238"/>
    </font>
    <font>
      <sz val="11"/>
      <name val="Arial"/>
      <family val="2"/>
      <charset val="238"/>
    </font>
    <font>
      <sz val="10"/>
      <name val="ElegaGarmnd BT"/>
      <family val="1"/>
    </font>
    <font>
      <sz val="11"/>
      <name val="Arial CE"/>
      <charset val="238"/>
    </font>
    <font>
      <sz val="10"/>
      <name val="Helv"/>
      <charset val="204"/>
    </font>
    <font>
      <sz val="10"/>
      <name val="Times New Roman"/>
      <family val="1"/>
      <charset val="238"/>
    </font>
    <font>
      <b/>
      <u/>
      <sz val="10"/>
      <name val="Arial"/>
      <family val="2"/>
    </font>
    <font>
      <sz val="12"/>
      <name val="HRHelvetica"/>
    </font>
    <font>
      <sz val="10"/>
      <name val="Helv"/>
      <charset val="238"/>
    </font>
    <font>
      <sz val="11"/>
      <name val="Arial CE"/>
      <family val="2"/>
    </font>
    <font>
      <b/>
      <sz val="11"/>
      <color indexed="63"/>
      <name val="Calibri"/>
      <family val="2"/>
    </font>
    <font>
      <b/>
      <u/>
      <sz val="10"/>
      <name val="Arial"/>
      <family val="2"/>
      <charset val="204"/>
    </font>
    <font>
      <b/>
      <sz val="10"/>
      <name val="Arial"/>
      <family val="2"/>
      <charset val="204"/>
    </font>
    <font>
      <sz val="11"/>
      <color indexed="62"/>
      <name val="Calibri"/>
      <family val="2"/>
    </font>
    <font>
      <b/>
      <sz val="12"/>
      <name val="Arial"/>
      <family val="2"/>
      <charset val="238"/>
    </font>
    <font>
      <sz val="10"/>
      <color indexed="60"/>
      <name val="Arial"/>
      <family val="2"/>
      <charset val="238"/>
    </font>
    <font>
      <sz val="10"/>
      <color indexed="56"/>
      <name val="Arial"/>
      <family val="2"/>
      <charset val="238"/>
    </font>
    <font>
      <b/>
      <sz val="10"/>
      <color indexed="10"/>
      <name val="Arial"/>
      <family val="2"/>
      <charset val="238"/>
    </font>
    <font>
      <b/>
      <u/>
      <sz val="10"/>
      <color indexed="10"/>
      <name val="Arial"/>
      <family val="2"/>
      <charset val="238"/>
    </font>
    <font>
      <sz val="9"/>
      <color indexed="10"/>
      <name val="Arial"/>
      <family val="2"/>
      <charset val="238"/>
    </font>
    <font>
      <b/>
      <sz val="12"/>
      <color indexed="10"/>
      <name val="Arial"/>
      <family val="2"/>
      <charset val="238"/>
    </font>
    <font>
      <u/>
      <sz val="10"/>
      <color indexed="10"/>
      <name val="Arial"/>
      <family val="2"/>
      <charset val="238"/>
    </font>
    <font>
      <b/>
      <sz val="12"/>
      <color indexed="10"/>
      <name val="Arial CE"/>
      <family val="2"/>
      <charset val="238"/>
    </font>
    <font>
      <vertAlign val="superscript"/>
      <sz val="10"/>
      <name val="Arial"/>
      <family val="2"/>
    </font>
    <font>
      <sz val="9.5"/>
      <name val="Arial"/>
      <family val="2"/>
      <charset val="238"/>
    </font>
    <font>
      <b/>
      <sz val="10"/>
      <color indexed="8"/>
      <name val="Arial"/>
      <family val="2"/>
      <charset val="238"/>
    </font>
    <font>
      <sz val="11"/>
      <color theme="1"/>
      <name val="Calibri"/>
      <family val="2"/>
      <charset val="238"/>
      <scheme val="minor"/>
    </font>
    <font>
      <sz val="11"/>
      <color theme="1"/>
      <name val="Calibri"/>
      <family val="2"/>
      <scheme val="minor"/>
    </font>
    <font>
      <sz val="10"/>
      <color rgb="FFFF0000"/>
      <name val="Arial"/>
      <family val="2"/>
      <charset val="238"/>
    </font>
    <font>
      <b/>
      <sz val="10"/>
      <color rgb="FFFF0000"/>
      <name val="Arial"/>
      <family val="2"/>
      <charset val="238"/>
    </font>
    <font>
      <sz val="11"/>
      <color rgb="FF000000"/>
      <name val="Calibri"/>
      <family val="2"/>
      <charset val="238"/>
    </font>
    <font>
      <sz val="10"/>
      <color rgb="FF000000"/>
      <name val="Arial"/>
      <family val="2"/>
      <charset val="238"/>
    </font>
    <font>
      <b/>
      <sz val="10"/>
      <color rgb="FF000000"/>
      <name val="Arial"/>
      <family val="2"/>
      <charset val="238"/>
    </font>
    <font>
      <b/>
      <sz val="11"/>
      <color rgb="FF000000"/>
      <name val="Times New Roman"/>
      <family val="1"/>
      <charset val="238"/>
    </font>
    <font>
      <u/>
      <sz val="10"/>
      <color rgb="FF000000"/>
      <name val="Arial"/>
      <family val="2"/>
      <charset val="238"/>
    </font>
  </fonts>
  <fills count="56">
    <fill>
      <patternFill patternType="none"/>
    </fill>
    <fill>
      <patternFill patternType="gray125"/>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gray0625"/>
    </fill>
    <fill>
      <patternFill patternType="solid">
        <fgColor indexed="43"/>
      </patternFill>
    </fill>
    <fill>
      <patternFill patternType="solid">
        <fgColor indexed="43"/>
        <bgColor indexed="26"/>
      </patternFill>
    </fill>
    <fill>
      <patternFill patternType="solid">
        <fgColor indexed="26"/>
        <bgColor indexed="9"/>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5"/>
        <bgColor indexed="64"/>
      </patternFill>
    </fill>
    <fill>
      <patternFill patternType="solid">
        <fgColor indexed="29"/>
        <bgColor indexed="64"/>
      </patternFill>
    </fill>
    <fill>
      <patternFill patternType="solid">
        <fgColor rgb="FF92D050"/>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thin">
        <color indexed="62"/>
      </top>
      <bottom style="double">
        <color indexed="62"/>
      </bottom>
      <diagonal/>
    </border>
    <border>
      <left/>
      <right/>
      <top style="hair">
        <color indexed="8"/>
      </top>
      <bottom style="hair">
        <color indexed="8"/>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47">
    <xf numFmtId="0" fontId="0" fillId="0" borderId="0"/>
    <xf numFmtId="0" fontId="76" fillId="0" borderId="0"/>
    <xf numFmtId="0" fontId="42" fillId="0" borderId="0"/>
    <xf numFmtId="0" fontId="17" fillId="2" borderId="0" applyNumberFormat="0" applyBorder="0" applyAlignment="0" applyProtection="0"/>
    <xf numFmtId="0" fontId="17" fillId="3" borderId="0" applyNumberFormat="0" applyBorder="0" applyAlignment="0" applyProtection="0"/>
    <xf numFmtId="0" fontId="17" fillId="2"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4"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6"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8"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43" fillId="2" borderId="0" applyNumberFormat="0" applyBorder="0" applyAlignment="0" applyProtection="0"/>
    <xf numFmtId="0" fontId="43" fillId="4" borderId="0" applyNumberFormat="0" applyBorder="0" applyAlignment="0" applyProtection="0"/>
    <xf numFmtId="0" fontId="43" fillId="6" borderId="0" applyNumberFormat="0" applyBorder="0" applyAlignment="0" applyProtection="0"/>
    <xf numFmtId="0" fontId="43" fillId="8" borderId="0" applyNumberFormat="0" applyBorder="0" applyAlignment="0" applyProtection="0"/>
    <xf numFmtId="0" fontId="43" fillId="10" borderId="0" applyNumberFormat="0" applyBorder="0" applyAlignment="0" applyProtection="0"/>
    <xf numFmtId="0" fontId="43" fillId="12" borderId="0" applyNumberFormat="0" applyBorder="0" applyAlignment="0" applyProtection="0"/>
    <xf numFmtId="0" fontId="43" fillId="2" borderId="0" applyNumberFormat="0" applyBorder="0" applyAlignment="0" applyProtection="0"/>
    <xf numFmtId="0" fontId="17" fillId="2" borderId="0" applyNumberFormat="0" applyBorder="0" applyAlignment="0" applyProtection="0"/>
    <xf numFmtId="0" fontId="43" fillId="4" borderId="0" applyNumberFormat="0" applyBorder="0" applyAlignment="0" applyProtection="0"/>
    <xf numFmtId="0" fontId="17" fillId="4" borderId="0" applyNumberFormat="0" applyBorder="0" applyAlignment="0" applyProtection="0"/>
    <xf numFmtId="0" fontId="43" fillId="6" borderId="0" applyNumberFormat="0" applyBorder="0" applyAlignment="0" applyProtection="0"/>
    <xf numFmtId="0" fontId="17" fillId="6" borderId="0" applyNumberFormat="0" applyBorder="0" applyAlignment="0" applyProtection="0"/>
    <xf numFmtId="0" fontId="43" fillId="8" borderId="0" applyNumberFormat="0" applyBorder="0" applyAlignment="0" applyProtection="0"/>
    <xf numFmtId="0" fontId="17" fillId="8" borderId="0" applyNumberFormat="0" applyBorder="0" applyAlignment="0" applyProtection="0"/>
    <xf numFmtId="0" fontId="43" fillId="10" borderId="0" applyNumberFormat="0" applyBorder="0" applyAlignment="0" applyProtection="0"/>
    <xf numFmtId="0" fontId="17" fillId="10" borderId="0" applyNumberFormat="0" applyBorder="0" applyAlignment="0" applyProtection="0"/>
    <xf numFmtId="0" fontId="43" fillId="12" borderId="0" applyNumberFormat="0" applyBorder="0" applyAlignment="0" applyProtection="0"/>
    <xf numFmtId="0" fontId="17" fillId="12"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8"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43" fillId="14" borderId="0" applyNumberFormat="0" applyBorder="0" applyAlignment="0" applyProtection="0"/>
    <xf numFmtId="0" fontId="43" fillId="16" borderId="0" applyNumberFormat="0" applyBorder="0" applyAlignment="0" applyProtection="0"/>
    <xf numFmtId="0" fontId="43" fillId="18" borderId="0" applyNumberFormat="0" applyBorder="0" applyAlignment="0" applyProtection="0"/>
    <xf numFmtId="0" fontId="43" fillId="8" borderId="0" applyNumberFormat="0" applyBorder="0" applyAlignment="0" applyProtection="0"/>
    <xf numFmtId="0" fontId="43" fillId="14" borderId="0" applyNumberFormat="0" applyBorder="0" applyAlignment="0" applyProtection="0"/>
    <xf numFmtId="0" fontId="43" fillId="20" borderId="0" applyNumberFormat="0" applyBorder="0" applyAlignment="0" applyProtection="0"/>
    <xf numFmtId="0" fontId="43" fillId="16" borderId="0" applyNumberFormat="0" applyBorder="0" applyAlignment="0" applyProtection="0"/>
    <xf numFmtId="0" fontId="17" fillId="16" borderId="0" applyNumberFormat="0" applyBorder="0" applyAlignment="0" applyProtection="0"/>
    <xf numFmtId="0" fontId="43" fillId="18" borderId="0" applyNumberFormat="0" applyBorder="0" applyAlignment="0" applyProtection="0"/>
    <xf numFmtId="0" fontId="17" fillId="18" borderId="0" applyNumberFormat="0" applyBorder="0" applyAlignment="0" applyProtection="0"/>
    <xf numFmtId="0" fontId="43" fillId="8" borderId="0" applyNumberFormat="0" applyBorder="0" applyAlignment="0" applyProtection="0"/>
    <xf numFmtId="0" fontId="17" fillId="8" borderId="0" applyNumberFormat="0" applyBorder="0" applyAlignment="0" applyProtection="0"/>
    <xf numFmtId="0" fontId="43" fillId="14" borderId="0" applyNumberFormat="0" applyBorder="0" applyAlignment="0" applyProtection="0"/>
    <xf numFmtId="0" fontId="17" fillId="14" borderId="0" applyNumberFormat="0" applyBorder="0" applyAlignment="0" applyProtection="0"/>
    <xf numFmtId="0" fontId="43" fillId="20" borderId="0" applyNumberFormat="0" applyBorder="0" applyAlignment="0" applyProtection="0"/>
    <xf numFmtId="0" fontId="17" fillId="20" borderId="0" applyNumberFormat="0" applyBorder="0" applyAlignment="0" applyProtection="0"/>
    <xf numFmtId="0" fontId="17" fillId="14" borderId="0" applyNumberFormat="0" applyBorder="0" applyAlignment="0" applyProtection="0"/>
    <xf numFmtId="0" fontId="43" fillId="14" borderId="0" applyNumberFormat="0" applyBorder="0" applyAlignment="0" applyProtection="0"/>
    <xf numFmtId="0" fontId="17" fillId="14"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8"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4"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6"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28" borderId="0" applyNumberFormat="0" applyBorder="0" applyAlignment="0" applyProtection="0"/>
    <xf numFmtId="0" fontId="44" fillId="22" borderId="0" applyNumberFormat="0" applyBorder="0" applyAlignment="0" applyProtection="0"/>
    <xf numFmtId="0" fontId="44" fillId="16" borderId="0" applyNumberFormat="0" applyBorder="0" applyAlignment="0" applyProtection="0"/>
    <xf numFmtId="0" fontId="44" fillId="18" borderId="0" applyNumberFormat="0" applyBorder="0" applyAlignment="0" applyProtection="0"/>
    <xf numFmtId="0" fontId="44" fillId="24" borderId="0" applyNumberFormat="0" applyBorder="0" applyAlignment="0" applyProtection="0"/>
    <xf numFmtId="0" fontId="44" fillId="26" borderId="0" applyNumberFormat="0" applyBorder="0" applyAlignment="0" applyProtection="0"/>
    <xf numFmtId="0" fontId="44" fillId="28" borderId="0" applyNumberFormat="0" applyBorder="0" applyAlignment="0" applyProtection="0"/>
    <xf numFmtId="0" fontId="44" fillId="22" borderId="0" applyNumberFormat="0" applyBorder="0" applyAlignment="0" applyProtection="0"/>
    <xf numFmtId="0" fontId="44" fillId="16" borderId="0" applyNumberFormat="0" applyBorder="0" applyAlignment="0" applyProtection="0"/>
    <xf numFmtId="0" fontId="44" fillId="18" borderId="0" applyNumberFormat="0" applyBorder="0" applyAlignment="0" applyProtection="0"/>
    <xf numFmtId="0" fontId="44" fillId="24" borderId="0" applyNumberFormat="0" applyBorder="0" applyAlignment="0" applyProtection="0"/>
    <xf numFmtId="0" fontId="44" fillId="26" borderId="0" applyNumberFormat="0" applyBorder="0" applyAlignment="0" applyProtection="0"/>
    <xf numFmtId="0" fontId="44" fillId="28"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8" fillId="30"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2"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4"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6"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6"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4" borderId="0" applyNumberFormat="0" applyBorder="0" applyAlignment="0" applyProtection="0"/>
    <xf numFmtId="0" fontId="8" fillId="38" borderId="1" applyNumberFormat="0" applyFont="0" applyAlignment="0" applyProtection="0"/>
    <xf numFmtId="0" fontId="45" fillId="39" borderId="2" applyNumberFormat="0" applyAlignment="0" applyProtection="0"/>
    <xf numFmtId="0" fontId="20" fillId="39" borderId="2" applyNumberFormat="0" applyAlignment="0" applyProtection="0"/>
    <xf numFmtId="0" fontId="20" fillId="40" borderId="2" applyNumberFormat="0" applyAlignment="0" applyProtection="0"/>
    <xf numFmtId="0" fontId="20" fillId="39" borderId="2" applyNumberFormat="0" applyAlignment="0" applyProtection="0"/>
    <xf numFmtId="0" fontId="46" fillId="0" borderId="3" applyNumberFormat="0" applyFill="0" applyAlignment="0" applyProtection="0"/>
    <xf numFmtId="0" fontId="47" fillId="41" borderId="4" applyNumberFormat="0" applyAlignment="0" applyProtection="0"/>
    <xf numFmtId="0" fontId="21" fillId="41" borderId="4" applyNumberFormat="0" applyAlignment="0" applyProtection="0"/>
    <xf numFmtId="0" fontId="21" fillId="42" borderId="4" applyNumberFormat="0" applyAlignment="0" applyProtection="0"/>
    <xf numFmtId="0" fontId="21" fillId="41" borderId="4" applyNumberFormat="0" applyAlignment="0" applyProtection="0"/>
    <xf numFmtId="0" fontId="44" fillId="30" borderId="0" applyNumberFormat="0" applyBorder="0" applyAlignment="0" applyProtection="0"/>
    <xf numFmtId="0" fontId="44" fillId="32" borderId="0" applyNumberFormat="0" applyBorder="0" applyAlignment="0" applyProtection="0"/>
    <xf numFmtId="0" fontId="44" fillId="34" borderId="0" applyNumberFormat="0" applyBorder="0" applyAlignment="0" applyProtection="0"/>
    <xf numFmtId="0" fontId="44" fillId="24" borderId="0" applyNumberFormat="0" applyBorder="0" applyAlignment="0" applyProtection="0"/>
    <xf numFmtId="0" fontId="44" fillId="26" borderId="0" applyNumberFormat="0" applyBorder="0" applyAlignment="0" applyProtection="0"/>
    <xf numFmtId="0" fontId="44" fillId="36" borderId="0" applyNumberFormat="0" applyBorder="0" applyAlignment="0" applyProtection="0"/>
    <xf numFmtId="43" fontId="66" fillId="0" borderId="0" applyFont="0" applyFill="0" applyBorder="0" applyAlignment="0" applyProtection="0"/>
    <xf numFmtId="0" fontId="8" fillId="0" borderId="0" applyFont="0" applyFill="0" applyBorder="0" applyAlignment="0" applyProtection="0"/>
    <xf numFmtId="43" fontId="66"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 fillId="0" borderId="0" applyFont="0" applyFill="0" applyBorder="0" applyAlignment="0" applyProtection="0"/>
    <xf numFmtId="43" fontId="6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7" fillId="0" borderId="0" applyFont="0" applyFill="0" applyBorder="0" applyAlignment="0" applyProtection="0"/>
    <xf numFmtId="164" fontId="8" fillId="0" borderId="0" applyFont="0" applyFill="0" applyBorder="0" applyAlignment="0" applyProtection="0"/>
    <xf numFmtId="164" fontId="81" fillId="0" borderId="0" applyFont="0" applyFill="0" applyBorder="0" applyAlignment="0" applyProtection="0"/>
    <xf numFmtId="164" fontId="7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8" fillId="0" borderId="0" applyFont="0" applyFill="0" applyBorder="0" applyAlignment="0" applyProtection="0"/>
    <xf numFmtId="164"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164" fontId="8" fillId="0" borderId="0" applyFont="0" applyFill="0" applyBorder="0" applyAlignment="0" applyProtection="0"/>
    <xf numFmtId="43" fontId="1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7"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43" fontId="6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23" fillId="6" borderId="0" applyNumberFormat="0" applyBorder="0" applyAlignment="0" applyProtection="0"/>
    <xf numFmtId="0" fontId="48" fillId="6" borderId="0" applyNumberFormat="0" applyBorder="0" applyAlignment="0" applyProtection="0"/>
    <xf numFmtId="0" fontId="22" fillId="0" borderId="0" applyNumberFormat="0" applyFill="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6" borderId="0" applyNumberFormat="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77" fillId="0" borderId="0">
      <alignment horizontal="justify" vertical="top" wrapText="1"/>
    </xf>
    <xf numFmtId="0" fontId="27" fillId="12" borderId="2" applyNumberFormat="0" applyAlignment="0" applyProtection="0"/>
    <xf numFmtId="0" fontId="27" fillId="13" borderId="2" applyNumberFormat="0" applyAlignment="0" applyProtection="0"/>
    <xf numFmtId="0" fontId="27" fillId="12" borderId="2" applyNumberFormat="0" applyAlignment="0" applyProtection="0"/>
    <xf numFmtId="0" fontId="44" fillId="30" borderId="0" applyNumberFormat="0" applyBorder="0" applyAlignment="0" applyProtection="0"/>
    <xf numFmtId="0" fontId="44" fillId="32" borderId="0" applyNumberFormat="0" applyBorder="0" applyAlignment="0" applyProtection="0"/>
    <xf numFmtId="0" fontId="44" fillId="34" borderId="0" applyNumberFormat="0" applyBorder="0" applyAlignment="0" applyProtection="0"/>
    <xf numFmtId="0" fontId="44" fillId="24" borderId="0" applyNumberFormat="0" applyBorder="0" applyAlignment="0" applyProtection="0"/>
    <xf numFmtId="0" fontId="44" fillId="26" borderId="0" applyNumberFormat="0" applyBorder="0" applyAlignment="0" applyProtection="0"/>
    <xf numFmtId="0" fontId="44" fillId="36" borderId="0" applyNumberFormat="0" applyBorder="0" applyAlignment="0" applyProtection="0"/>
    <xf numFmtId="0" fontId="30" fillId="39" borderId="8" applyNumberFormat="0" applyAlignment="0" applyProtection="0"/>
    <xf numFmtId="0" fontId="82" fillId="39" borderId="8" applyNumberFormat="0" applyAlignment="0" applyProtection="0"/>
    <xf numFmtId="0" fontId="45" fillId="39" borderId="2" applyNumberFormat="0" applyAlignment="0" applyProtection="0"/>
    <xf numFmtId="0" fontId="40" fillId="0" borderId="0">
      <alignment horizontal="right" vertical="top"/>
    </xf>
    <xf numFmtId="0" fontId="41" fillId="0" borderId="0">
      <alignment horizontal="justify" vertical="top" wrapText="1"/>
    </xf>
    <xf numFmtId="0" fontId="40" fillId="0" borderId="0">
      <alignment horizontal="left"/>
    </xf>
    <xf numFmtId="4" fontId="41" fillId="0" borderId="0">
      <alignment horizontal="right"/>
    </xf>
    <xf numFmtId="0" fontId="41" fillId="0" borderId="0">
      <alignment horizontal="right"/>
    </xf>
    <xf numFmtId="4" fontId="41" fillId="0" borderId="0">
      <alignment horizontal="right" wrapText="1"/>
    </xf>
    <xf numFmtId="0" fontId="41" fillId="0" borderId="0">
      <alignment horizontal="right"/>
    </xf>
    <xf numFmtId="4" fontId="41" fillId="0" borderId="0">
      <alignment horizontal="right"/>
    </xf>
    <xf numFmtId="0" fontId="28" fillId="0" borderId="3" applyNumberFormat="0" applyFill="0" applyAlignment="0" applyProtection="0"/>
    <xf numFmtId="0" fontId="59" fillId="4" borderId="0" applyNumberFormat="0" applyBorder="0" applyAlignment="0" applyProtection="0"/>
    <xf numFmtId="168" fontId="78" fillId="43" borderId="9">
      <alignment horizontal="left" vertical="center"/>
    </xf>
    <xf numFmtId="0" fontId="55" fillId="0" borderId="5" applyNumberFormat="0" applyFill="0" applyAlignment="0" applyProtection="0"/>
    <xf numFmtId="0" fontId="56" fillId="0" borderId="6" applyNumberFormat="0" applyFill="0" applyAlignment="0" applyProtection="0"/>
    <xf numFmtId="0" fontId="57" fillId="0" borderId="7" applyNumberFormat="0" applyFill="0" applyAlignment="0" applyProtection="0"/>
    <xf numFmtId="0" fontId="57" fillId="0" borderId="0" applyNumberFormat="0" applyFill="0" applyBorder="0" applyAlignment="0" applyProtection="0"/>
    <xf numFmtId="168" fontId="83" fillId="43" borderId="9">
      <alignment horizontal="left" vertical="center"/>
    </xf>
    <xf numFmtId="0" fontId="29" fillId="44"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4" fontId="39" fillId="0" borderId="0" applyProtection="0">
      <alignment horizontal="left" vertical="top"/>
    </xf>
    <xf numFmtId="0" fontId="8" fillId="0" borderId="0"/>
    <xf numFmtId="0" fontId="8" fillId="0" borderId="0"/>
    <xf numFmtId="0" fontId="8" fillId="0" borderId="0"/>
    <xf numFmtId="0" fontId="39" fillId="0" borderId="0"/>
    <xf numFmtId="0" fontId="8" fillId="0" borderId="0"/>
    <xf numFmtId="0" fontId="39" fillId="0" borderId="0"/>
    <xf numFmtId="0" fontId="8" fillId="0" borderId="0"/>
    <xf numFmtId="0" fontId="81" fillId="0" borderId="0"/>
    <xf numFmtId="0" fontId="75" fillId="0" borderId="0"/>
    <xf numFmtId="0" fontId="8" fillId="0" borderId="0"/>
    <xf numFmtId="0" fontId="75" fillId="0" borderId="0"/>
    <xf numFmtId="0" fontId="8" fillId="0" borderId="0"/>
    <xf numFmtId="0" fontId="6" fillId="0" borderId="0"/>
    <xf numFmtId="4" fontId="8" fillId="0" borderId="0" applyProtection="0">
      <alignment horizontal="left" vertical="top"/>
    </xf>
    <xf numFmtId="4" fontId="39" fillId="0" borderId="0" applyProtection="0">
      <alignment horizontal="left" vertical="top"/>
    </xf>
    <xf numFmtId="0" fontId="8" fillId="0" borderId="0"/>
    <xf numFmtId="0" fontId="8" fillId="0" borderId="0"/>
    <xf numFmtId="0" fontId="8" fillId="0" borderId="0"/>
    <xf numFmtId="0" fontId="98" fillId="0" borderId="0"/>
    <xf numFmtId="0" fontId="99" fillId="0" borderId="0"/>
    <xf numFmtId="0" fontId="99" fillId="0" borderId="0"/>
    <xf numFmtId="0" fontId="98" fillId="0" borderId="0"/>
    <xf numFmtId="0" fontId="17" fillId="0" borderId="0"/>
    <xf numFmtId="164" fontId="74" fillId="0" borderId="0" applyFill="0" applyBorder="0" applyAlignment="0" applyProtection="0"/>
    <xf numFmtId="0" fontId="98" fillId="0" borderId="0"/>
    <xf numFmtId="0" fontId="8" fillId="0" borderId="0"/>
    <xf numFmtId="0" fontId="39" fillId="0" borderId="0"/>
    <xf numFmtId="0" fontId="8" fillId="0" borderId="0"/>
    <xf numFmtId="0" fontId="99" fillId="0" borderId="0"/>
    <xf numFmtId="0" fontId="8" fillId="0" borderId="0"/>
    <xf numFmtId="0" fontId="98" fillId="0" borderId="0"/>
    <xf numFmtId="0" fontId="98" fillId="0" borderId="0"/>
    <xf numFmtId="0" fontId="99" fillId="0" borderId="0"/>
    <xf numFmtId="0" fontId="99" fillId="0" borderId="0"/>
    <xf numFmtId="0" fontId="17" fillId="0" borderId="0"/>
    <xf numFmtId="4" fontId="39" fillId="0" borderId="0" applyProtection="0">
      <alignment horizontal="left" vertical="top"/>
    </xf>
    <xf numFmtId="0" fontId="8" fillId="0" borderId="0"/>
    <xf numFmtId="0" fontId="66" fillId="0" borderId="0"/>
    <xf numFmtId="3" fontId="60" fillId="0" borderId="0">
      <alignment horizontal="justify" vertical="top" wrapText="1"/>
    </xf>
    <xf numFmtId="0" fontId="8" fillId="0" borderId="0"/>
    <xf numFmtId="0" fontId="8" fillId="0" borderId="0"/>
    <xf numFmtId="0" fontId="39" fillId="38" borderId="1" applyNumberFormat="0" applyFont="0" applyAlignment="0" applyProtection="0"/>
    <xf numFmtId="0" fontId="8" fillId="38" borderId="1" applyNumberFormat="0" applyFont="0" applyAlignment="0" applyProtection="0"/>
    <xf numFmtId="0" fontId="8" fillId="38" borderId="1" applyNumberFormat="0" applyFont="0" applyAlignment="0" applyProtection="0"/>
    <xf numFmtId="0" fontId="8" fillId="46" borderId="1" applyNumberFormat="0" applyAlignment="0" applyProtection="0"/>
    <xf numFmtId="0" fontId="8" fillId="38" borderId="1" applyNumberFormat="0" applyFont="0" applyAlignment="0" applyProtection="0"/>
    <xf numFmtId="0" fontId="6" fillId="38" borderId="1" applyNumberFormat="0" applyFont="0" applyAlignment="0" applyProtection="0"/>
    <xf numFmtId="0" fontId="50" fillId="0" borderId="0"/>
    <xf numFmtId="0" fontId="79" fillId="0" borderId="0"/>
    <xf numFmtId="0" fontId="8" fillId="0" borderId="0"/>
    <xf numFmtId="0" fontId="8" fillId="0" borderId="0"/>
    <xf numFmtId="0" fontId="30" fillId="39" borderId="8" applyNumberFormat="0" applyAlignment="0" applyProtection="0"/>
    <xf numFmtId="0" fontId="30" fillId="40" borderId="8" applyNumberFormat="0" applyAlignment="0" applyProtection="0"/>
    <xf numFmtId="0" fontId="30" fillId="39" borderId="8" applyNumberFormat="0" applyAlignment="0" applyProtection="0"/>
    <xf numFmtId="9" fontId="17" fillId="0" borderId="0" applyFont="0" applyFill="0" applyBorder="0" applyAlignment="0" applyProtection="0"/>
    <xf numFmtId="9" fontId="43" fillId="0" borderId="0" applyFont="0" applyFill="0" applyBorder="0" applyAlignment="0" applyProtection="0"/>
    <xf numFmtId="9" fontId="17"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43" fillId="0" borderId="0" applyFont="0" applyFill="0" applyBorder="0" applyAlignment="0" applyProtection="0"/>
    <xf numFmtId="9" fontId="17" fillId="0" borderId="0" applyFont="0" applyFill="0" applyBorder="0" applyAlignment="0" applyProtection="0"/>
    <xf numFmtId="9" fontId="43"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0" fontId="46" fillId="0" borderId="3" applyNumberFormat="0" applyFill="0" applyAlignment="0" applyProtection="0"/>
    <xf numFmtId="0" fontId="47" fillId="41" borderId="4" applyNumberFormat="0" applyAlignment="0" applyProtection="0"/>
    <xf numFmtId="0" fontId="51" fillId="0" borderId="0"/>
    <xf numFmtId="0" fontId="42" fillId="0" borderId="0"/>
    <xf numFmtId="0" fontId="42" fillId="0" borderId="0"/>
    <xf numFmtId="0" fontId="80" fillId="0" borderId="0"/>
    <xf numFmtId="0" fontId="42" fillId="0" borderId="0"/>
    <xf numFmtId="0" fontId="42" fillId="0" borderId="0"/>
    <xf numFmtId="0" fontId="42" fillId="0" borderId="0"/>
    <xf numFmtId="0" fontId="80" fillId="0" borderId="0"/>
    <xf numFmtId="0" fontId="53" fillId="0" borderId="0" applyNumberFormat="0" applyFill="0" applyBorder="0" applyAlignment="0" applyProtection="0"/>
    <xf numFmtId="0" fontId="3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31" fillId="0" borderId="0" applyNumberFormat="0" applyFill="0" applyBorder="0" applyAlignment="0" applyProtection="0"/>
    <xf numFmtId="0" fontId="54" fillId="0" borderId="0" applyNumberFormat="0" applyFill="0" applyBorder="0" applyAlignment="0" applyProtection="0"/>
    <xf numFmtId="0" fontId="55" fillId="0" borderId="5" applyNumberFormat="0" applyFill="0" applyAlignment="0" applyProtection="0"/>
    <xf numFmtId="0" fontId="56" fillId="0" borderId="6" applyNumberFormat="0" applyFill="0" applyAlignment="0" applyProtection="0"/>
    <xf numFmtId="0" fontId="57" fillId="0" borderId="7" applyNumberFormat="0" applyFill="0" applyAlignment="0" applyProtection="0"/>
    <xf numFmtId="0" fontId="57" fillId="0" borderId="0" applyNumberFormat="0" applyFill="0" applyBorder="0" applyAlignment="0" applyProtection="0"/>
    <xf numFmtId="0" fontId="32" fillId="0" borderId="10" applyNumberFormat="0" applyFill="0" applyAlignment="0" applyProtection="0"/>
    <xf numFmtId="0" fontId="58" fillId="0" borderId="10" applyNumberFormat="0" applyFill="0" applyAlignment="0" applyProtection="0"/>
    <xf numFmtId="0" fontId="58" fillId="0" borderId="10" applyNumberFormat="0" applyFill="0" applyAlignment="0" applyProtection="0"/>
    <xf numFmtId="169" fontId="5" fillId="11" borderId="11">
      <alignment vertical="center"/>
    </xf>
    <xf numFmtId="169" fontId="84" fillId="11" borderId="11">
      <alignment vertical="center"/>
    </xf>
    <xf numFmtId="0" fontId="85" fillId="12" borderId="2" applyNumberFormat="0" applyAlignment="0" applyProtection="0"/>
    <xf numFmtId="0" fontId="59" fillId="4" borderId="0" applyNumberFormat="0" applyBorder="0" applyAlignment="0" applyProtection="0"/>
    <xf numFmtId="0" fontId="48" fillId="6" borderId="0" applyNumberFormat="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6" fillId="0" borderId="0" applyFont="0" applyFill="0" applyBorder="0" applyAlignment="0" applyProtection="0"/>
  </cellStyleXfs>
  <cellXfs count="916">
    <xf numFmtId="0" fontId="0" fillId="0" borderId="0" xfId="0"/>
    <xf numFmtId="49" fontId="0" fillId="0" borderId="12" xfId="0" applyNumberFormat="1" applyBorder="1" applyAlignment="1">
      <alignment horizontal="justify" vertical="justify"/>
    </xf>
    <xf numFmtId="49" fontId="0" fillId="0" borderId="0" xfId="0" applyNumberFormat="1" applyAlignment="1">
      <alignment horizontal="justify" vertical="justify"/>
    </xf>
    <xf numFmtId="49" fontId="0" fillId="0" borderId="12" xfId="0" applyNumberFormat="1" applyFill="1" applyBorder="1" applyAlignment="1">
      <alignment horizontal="justify" vertical="justify"/>
    </xf>
    <xf numFmtId="49" fontId="0" fillId="0" borderId="0" xfId="0" applyNumberFormat="1" applyBorder="1" applyAlignment="1">
      <alignment horizontal="justify" vertical="justify"/>
    </xf>
    <xf numFmtId="0" fontId="0" fillId="0" borderId="12" xfId="0" applyBorder="1" applyAlignment="1">
      <alignment horizontal="justify" vertical="justify"/>
    </xf>
    <xf numFmtId="0" fontId="0" fillId="0" borderId="0" xfId="0" applyBorder="1" applyAlignment="1">
      <alignment horizontal="justify" vertical="justify"/>
    </xf>
    <xf numFmtId="0" fontId="0" fillId="0" borderId="12" xfId="0" applyNumberFormat="1" applyBorder="1"/>
    <xf numFmtId="0" fontId="0" fillId="0" borderId="12" xfId="0" applyNumberFormat="1" applyBorder="1" applyAlignment="1">
      <alignment horizontal="center" vertical="justify"/>
    </xf>
    <xf numFmtId="0" fontId="0" fillId="0" borderId="12" xfId="0" applyNumberFormat="1" applyBorder="1" applyAlignment="1">
      <alignment horizontal="center"/>
    </xf>
    <xf numFmtId="0" fontId="0" fillId="0" borderId="12" xfId="443" applyNumberFormat="1" applyFont="1" applyBorder="1"/>
    <xf numFmtId="0" fontId="1" fillId="0" borderId="12" xfId="443" applyNumberFormat="1" applyBorder="1"/>
    <xf numFmtId="0" fontId="8" fillId="0" borderId="0" xfId="0" applyFont="1"/>
    <xf numFmtId="0" fontId="8" fillId="0" borderId="12" xfId="0" applyFont="1" applyBorder="1" applyAlignment="1">
      <alignment horizontal="center"/>
    </xf>
    <xf numFmtId="49" fontId="0" fillId="0" borderId="12" xfId="0" applyNumberFormat="1" applyBorder="1" applyAlignment="1">
      <alignment horizontal="right" vertical="justify"/>
    </xf>
    <xf numFmtId="49" fontId="8" fillId="0" borderId="12" xfId="0" applyNumberFormat="1" applyFont="1" applyBorder="1" applyAlignment="1">
      <alignment horizontal="right" vertical="justify"/>
    </xf>
    <xf numFmtId="0" fontId="11" fillId="0" borderId="12" xfId="0" applyFont="1" applyBorder="1" applyAlignment="1">
      <alignment horizontal="center"/>
    </xf>
    <xf numFmtId="49" fontId="0" fillId="0" borderId="12" xfId="0" applyNumberFormat="1" applyFill="1" applyBorder="1" applyAlignment="1">
      <alignment horizontal="right" vertical="justify"/>
    </xf>
    <xf numFmtId="49" fontId="8" fillId="0" borderId="0" xfId="0" applyNumberFormat="1" applyFont="1" applyFill="1" applyBorder="1" applyAlignment="1">
      <alignment vertical="justify" wrapText="1"/>
    </xf>
    <xf numFmtId="0" fontId="0" fillId="0" borderId="13" xfId="0" applyBorder="1" applyAlignment="1">
      <alignment horizontal="justify" vertical="justify"/>
    </xf>
    <xf numFmtId="0" fontId="0" fillId="0" borderId="13" xfId="0" applyNumberFormat="1" applyBorder="1" applyAlignment="1">
      <alignment horizontal="center"/>
    </xf>
    <xf numFmtId="4" fontId="0" fillId="0" borderId="12" xfId="0" applyNumberFormat="1" applyBorder="1"/>
    <xf numFmtId="0" fontId="0" fillId="0" borderId="14" xfId="0" applyNumberFormat="1" applyBorder="1" applyAlignment="1">
      <alignment horizontal="center"/>
    </xf>
    <xf numFmtId="0" fontId="0" fillId="0" borderId="14" xfId="0" applyNumberFormat="1" applyBorder="1"/>
    <xf numFmtId="0" fontId="0" fillId="0" borderId="12" xfId="0" applyFill="1" applyBorder="1" applyAlignment="1">
      <alignment horizontal="justify" vertical="justify"/>
    </xf>
    <xf numFmtId="0" fontId="0" fillId="0" borderId="0" xfId="0" applyFill="1"/>
    <xf numFmtId="0" fontId="0" fillId="0" borderId="12" xfId="0" applyNumberFormat="1" applyFill="1" applyBorder="1" applyAlignment="1">
      <alignment horizontal="center"/>
    </xf>
    <xf numFmtId="49" fontId="2" fillId="0" borderId="12" xfId="0" applyNumberFormat="1" applyFont="1" applyFill="1" applyBorder="1" applyAlignment="1">
      <alignment horizontal="center" vertical="justify" wrapText="1"/>
    </xf>
    <xf numFmtId="49" fontId="2" fillId="0" borderId="0" xfId="0" applyNumberFormat="1" applyFont="1" applyFill="1" applyBorder="1" applyAlignment="1">
      <alignment horizontal="center" vertical="justify" wrapText="1"/>
    </xf>
    <xf numFmtId="0" fontId="2" fillId="0" borderId="12" xfId="0" applyNumberFormat="1" applyFont="1" applyFill="1" applyBorder="1" applyAlignment="1">
      <alignment horizontal="center" wrapText="1"/>
    </xf>
    <xf numFmtId="0" fontId="2" fillId="0" borderId="12" xfId="443" applyNumberFormat="1" applyFont="1" applyFill="1" applyBorder="1" applyAlignment="1">
      <alignment horizontal="center" vertical="center" wrapText="1"/>
    </xf>
    <xf numFmtId="0" fontId="2" fillId="0" borderId="14" xfId="443" applyNumberFormat="1" applyFont="1" applyFill="1" applyBorder="1" applyAlignment="1">
      <alignment horizontal="center" vertical="center" wrapText="1"/>
    </xf>
    <xf numFmtId="0" fontId="0" fillId="0" borderId="0" xfId="0" applyNumberFormat="1" applyBorder="1"/>
    <xf numFmtId="49" fontId="34" fillId="47" borderId="15" xfId="0" applyNumberFormat="1" applyFont="1" applyFill="1" applyBorder="1" applyAlignment="1">
      <alignment horizontal="center" vertical="justify" wrapText="1"/>
    </xf>
    <xf numFmtId="0" fontId="0" fillId="0" borderId="0" xfId="0" applyNumberFormat="1" applyBorder="1" applyAlignment="1">
      <alignment horizontal="center"/>
    </xf>
    <xf numFmtId="0" fontId="36" fillId="0" borderId="0" xfId="351" applyFont="1" applyFill="1" applyBorder="1" applyAlignment="1">
      <alignment wrapText="1"/>
    </xf>
    <xf numFmtId="4" fontId="8" fillId="0" borderId="14" xfId="351" applyNumberFormat="1" applyFont="1" applyFill="1" applyBorder="1" applyAlignment="1">
      <alignment horizontal="right"/>
    </xf>
    <xf numFmtId="0" fontId="1" fillId="0" borderId="0" xfId="443" applyNumberFormat="1" applyBorder="1"/>
    <xf numFmtId="49" fontId="2" fillId="48" borderId="15" xfId="0" applyNumberFormat="1" applyFont="1" applyFill="1" applyBorder="1" applyAlignment="1">
      <alignment horizontal="center" vertical="justify" wrapText="1"/>
    </xf>
    <xf numFmtId="0" fontId="2" fillId="48" borderId="15" xfId="0" applyNumberFormat="1" applyFont="1" applyFill="1" applyBorder="1" applyAlignment="1">
      <alignment horizontal="center" wrapText="1"/>
    </xf>
    <xf numFmtId="0" fontId="2" fillId="48" borderId="15" xfId="443" applyNumberFormat="1" applyFont="1" applyFill="1" applyBorder="1" applyAlignment="1">
      <alignment horizontal="center" vertical="center" wrapText="1"/>
    </xf>
    <xf numFmtId="0" fontId="36" fillId="0" borderId="15" xfId="0" applyNumberFormat="1" applyFont="1" applyBorder="1"/>
    <xf numFmtId="0" fontId="0" fillId="0" borderId="12" xfId="0" applyNumberFormat="1" applyFill="1" applyBorder="1"/>
    <xf numFmtId="49" fontId="8" fillId="49" borderId="15" xfId="0" applyNumberFormat="1" applyFont="1" applyFill="1" applyBorder="1" applyAlignment="1">
      <alignment horizontal="right" vertical="justify"/>
    </xf>
    <xf numFmtId="49" fontId="5" fillId="49" borderId="16" xfId="0" applyNumberFormat="1" applyFont="1" applyFill="1" applyBorder="1" applyAlignment="1">
      <alignment horizontal="justify" vertical="justify"/>
    </xf>
    <xf numFmtId="0" fontId="8" fillId="49" borderId="17" xfId="0" applyNumberFormat="1" applyFont="1" applyFill="1" applyBorder="1" applyAlignment="1">
      <alignment horizontal="center" vertical="justify"/>
    </xf>
    <xf numFmtId="0" fontId="0" fillId="49" borderId="17" xfId="0" applyNumberFormat="1" applyFill="1" applyBorder="1" applyAlignment="1">
      <alignment horizontal="center" vertical="justify"/>
    </xf>
    <xf numFmtId="0" fontId="0" fillId="49" borderId="17" xfId="0" applyNumberFormat="1" applyFill="1" applyBorder="1"/>
    <xf numFmtId="4" fontId="15" fillId="49" borderId="18" xfId="0" applyNumberFormat="1" applyFont="1" applyFill="1" applyBorder="1"/>
    <xf numFmtId="0" fontId="11" fillId="0" borderId="12" xfId="351" applyFont="1" applyFill="1" applyBorder="1" applyAlignment="1">
      <alignment horizontal="center"/>
    </xf>
    <xf numFmtId="0" fontId="1" fillId="0" borderId="12" xfId="443" applyNumberFormat="1" applyFill="1" applyBorder="1"/>
    <xf numFmtId="0" fontId="0" fillId="0" borderId="14" xfId="0" applyNumberFormat="1" applyFill="1" applyBorder="1"/>
    <xf numFmtId="0" fontId="0" fillId="0" borderId="14" xfId="0" applyNumberFormat="1" applyFill="1" applyBorder="1" applyAlignment="1">
      <alignment horizontal="center"/>
    </xf>
    <xf numFmtId="0" fontId="11" fillId="0" borderId="14" xfId="351" applyFont="1" applyBorder="1" applyAlignment="1">
      <alignment horizontal="center"/>
    </xf>
    <xf numFmtId="0" fontId="8" fillId="0" borderId="14" xfId="351" applyFont="1" applyBorder="1" applyAlignment="1">
      <alignment horizontal="justify" vertical="justify" wrapText="1"/>
    </xf>
    <xf numFmtId="2" fontId="8" fillId="0" borderId="14" xfId="351" applyNumberFormat="1" applyBorder="1"/>
    <xf numFmtId="49" fontId="8" fillId="0" borderId="12" xfId="351" applyNumberFormat="1" applyFont="1" applyBorder="1" applyAlignment="1">
      <alignment horizontal="right" vertical="justify"/>
    </xf>
    <xf numFmtId="0" fontId="11" fillId="0" borderId="14" xfId="351" applyFont="1" applyFill="1" applyBorder="1" applyAlignment="1">
      <alignment horizontal="center"/>
    </xf>
    <xf numFmtId="49" fontId="8" fillId="0" borderId="12" xfId="351" applyNumberFormat="1" applyFill="1" applyBorder="1" applyAlignment="1">
      <alignment horizontal="justify" vertical="justify"/>
    </xf>
    <xf numFmtId="0" fontId="8" fillId="0" borderId="12" xfId="351" applyFill="1" applyBorder="1"/>
    <xf numFmtId="49" fontId="0" fillId="0" borderId="13" xfId="0" applyNumberFormat="1" applyFill="1" applyBorder="1" applyAlignment="1">
      <alignment horizontal="justify" vertical="justify"/>
    </xf>
    <xf numFmtId="0" fontId="8" fillId="0" borderId="14" xfId="351" applyBorder="1"/>
    <xf numFmtId="0" fontId="8" fillId="0" borderId="14" xfId="351" applyNumberFormat="1" applyBorder="1" applyAlignment="1">
      <alignment horizontal="center" vertical="justify"/>
    </xf>
    <xf numFmtId="49" fontId="8" fillId="0" borderId="14" xfId="351" applyNumberFormat="1" applyBorder="1" applyAlignment="1">
      <alignment horizontal="justify" vertical="justify"/>
    </xf>
    <xf numFmtId="0" fontId="8" fillId="0" borderId="14" xfId="351" applyNumberFormat="1" applyFill="1" applyBorder="1" applyAlignment="1">
      <alignment horizontal="center" vertical="justify"/>
    </xf>
    <xf numFmtId="4" fontId="8" fillId="0" borderId="14" xfId="351" applyNumberFormat="1" applyFill="1" applyBorder="1"/>
    <xf numFmtId="49" fontId="2" fillId="0" borderId="19" xfId="0" applyNumberFormat="1" applyFont="1" applyFill="1" applyBorder="1" applyAlignment="1">
      <alignment horizontal="center" vertical="justify" wrapText="1"/>
    </xf>
    <xf numFmtId="0" fontId="2" fillId="0" borderId="19" xfId="0" applyNumberFormat="1" applyFont="1" applyFill="1" applyBorder="1" applyAlignment="1">
      <alignment horizontal="center" wrapText="1"/>
    </xf>
    <xf numFmtId="0" fontId="2" fillId="0" borderId="19" xfId="443" applyNumberFormat="1" applyFont="1" applyFill="1" applyBorder="1" applyAlignment="1">
      <alignment horizontal="center" vertical="center" wrapText="1"/>
    </xf>
    <xf numFmtId="0" fontId="8" fillId="0" borderId="14" xfId="351" applyFont="1" applyBorder="1" applyAlignment="1">
      <alignment horizontal="center"/>
    </xf>
    <xf numFmtId="4" fontId="8" fillId="0" borderId="14" xfId="165" applyNumberFormat="1" applyBorder="1"/>
    <xf numFmtId="49" fontId="8" fillId="0" borderId="12" xfId="351" applyNumberFormat="1" applyBorder="1" applyAlignment="1">
      <alignment horizontal="right" vertical="justify"/>
    </xf>
    <xf numFmtId="0" fontId="8" fillId="0" borderId="12" xfId="0" applyNumberFormat="1" applyFont="1" applyFill="1" applyBorder="1" applyAlignment="1">
      <alignment horizontal="center" wrapText="1"/>
    </xf>
    <xf numFmtId="4" fontId="6" fillId="0" borderId="12" xfId="443" applyNumberFormat="1" applyFont="1" applyFill="1" applyBorder="1" applyAlignment="1">
      <alignment horizontal="right" wrapText="1"/>
    </xf>
    <xf numFmtId="3" fontId="6" fillId="0" borderId="12" xfId="443" applyNumberFormat="1" applyFont="1" applyFill="1" applyBorder="1" applyAlignment="1">
      <alignment horizontal="right" wrapText="1"/>
    </xf>
    <xf numFmtId="0" fontId="8" fillId="0" borderId="14" xfId="351" applyBorder="1" applyAlignment="1">
      <alignment horizontal="justify" vertical="justify" wrapText="1"/>
    </xf>
    <xf numFmtId="0" fontId="8" fillId="0" borderId="14" xfId="351" applyFont="1" applyFill="1" applyBorder="1" applyAlignment="1">
      <alignment horizontal="justify" vertical="justify"/>
    </xf>
    <xf numFmtId="49" fontId="5" fillId="48" borderId="12" xfId="351" applyNumberFormat="1" applyFont="1" applyFill="1" applyBorder="1" applyAlignment="1">
      <alignment horizontal="right" vertical="justify"/>
    </xf>
    <xf numFmtId="0" fontId="6" fillId="0" borderId="14" xfId="351" applyNumberFormat="1" applyFont="1" applyFill="1" applyBorder="1" applyAlignment="1">
      <alignment horizontal="justify" vertical="justify" wrapText="1"/>
    </xf>
    <xf numFmtId="0" fontId="10" fillId="49" borderId="14" xfId="351" applyFont="1" applyFill="1" applyBorder="1" applyAlignment="1">
      <alignment horizontal="justify" wrapText="1"/>
    </xf>
    <xf numFmtId="0" fontId="8" fillId="49" borderId="14" xfId="351" applyFont="1" applyFill="1" applyBorder="1" applyAlignment="1">
      <alignment horizontal="center"/>
    </xf>
    <xf numFmtId="4" fontId="8" fillId="49" borderId="14" xfId="351" applyNumberFormat="1" applyFont="1" applyFill="1" applyBorder="1"/>
    <xf numFmtId="4" fontId="8" fillId="49" borderId="14" xfId="351" applyNumberFormat="1" applyFont="1" applyFill="1" applyBorder="1" applyAlignment="1">
      <alignment horizontal="right"/>
    </xf>
    <xf numFmtId="4" fontId="10" fillId="49" borderId="14" xfId="165" applyNumberFormat="1" applyFont="1" applyFill="1" applyBorder="1" applyAlignment="1" applyProtection="1">
      <alignment horizontal="right"/>
      <protection locked="0"/>
    </xf>
    <xf numFmtId="49" fontId="8" fillId="49" borderId="12" xfId="351" applyNumberFormat="1" applyFill="1" applyBorder="1" applyAlignment="1">
      <alignment horizontal="right" vertical="justify"/>
    </xf>
    <xf numFmtId="4" fontId="8" fillId="0" borderId="12" xfId="165" applyNumberFormat="1" applyBorder="1" applyAlignment="1" applyProtection="1">
      <alignment horizontal="right"/>
      <protection locked="0"/>
    </xf>
    <xf numFmtId="2" fontId="8" fillId="0" borderId="12" xfId="351" applyNumberFormat="1" applyBorder="1"/>
    <xf numFmtId="0" fontId="8" fillId="0" borderId="14" xfId="351" applyBorder="1" applyAlignment="1">
      <alignment horizontal="justify" vertical="justify"/>
    </xf>
    <xf numFmtId="0" fontId="8" fillId="0" borderId="14" xfId="351" applyFont="1" applyBorder="1" applyAlignment="1">
      <alignment horizontal="justify" vertical="justify"/>
    </xf>
    <xf numFmtId="4" fontId="10" fillId="0" borderId="14" xfId="165" applyNumberFormat="1" applyFont="1" applyBorder="1" applyAlignment="1" applyProtection="1">
      <alignment horizontal="right" vertical="justify"/>
      <protection locked="0"/>
    </xf>
    <xf numFmtId="49" fontId="8" fillId="0" borderId="12" xfId="351" applyNumberFormat="1" applyBorder="1" applyAlignment="1">
      <alignment horizontal="justify" vertical="justify"/>
    </xf>
    <xf numFmtId="4" fontId="8" fillId="0" borderId="14" xfId="165" applyNumberFormat="1" applyBorder="1" applyAlignment="1" applyProtection="1">
      <alignment horizontal="right"/>
      <protection locked="0"/>
    </xf>
    <xf numFmtId="4" fontId="10" fillId="0" borderId="14" xfId="165" applyNumberFormat="1" applyFont="1" applyBorder="1" applyAlignment="1" applyProtection="1">
      <alignment horizontal="right"/>
      <protection locked="0"/>
    </xf>
    <xf numFmtId="4" fontId="8" fillId="0" borderId="14" xfId="351" applyNumberFormat="1" applyFont="1" applyBorder="1" applyAlignment="1">
      <alignment horizontal="right"/>
    </xf>
    <xf numFmtId="4" fontId="8" fillId="0" borderId="14" xfId="351" applyNumberFormat="1" applyFont="1" applyBorder="1"/>
    <xf numFmtId="0" fontId="8" fillId="0" borderId="14" xfId="351" applyNumberFormat="1" applyBorder="1" applyAlignment="1">
      <alignment horizontal="center"/>
    </xf>
    <xf numFmtId="4" fontId="8" fillId="0" borderId="12" xfId="351" applyNumberFormat="1" applyFont="1" applyBorder="1"/>
    <xf numFmtId="0" fontId="5" fillId="0" borderId="12" xfId="165" applyNumberFormat="1" applyFont="1" applyFill="1" applyBorder="1" applyAlignment="1" applyProtection="1">
      <alignment horizontal="center" vertical="justify"/>
      <protection locked="0"/>
    </xf>
    <xf numFmtId="4" fontId="5" fillId="0" borderId="12" xfId="165" applyNumberFormat="1" applyFont="1" applyFill="1" applyBorder="1" applyAlignment="1">
      <alignment horizontal="center" vertical="justify"/>
    </xf>
    <xf numFmtId="0" fontId="5" fillId="0" borderId="12" xfId="351" applyNumberFormat="1" applyFont="1" applyFill="1" applyBorder="1" applyAlignment="1">
      <alignment horizontal="center" vertical="justify"/>
    </xf>
    <xf numFmtId="49" fontId="5" fillId="0" borderId="12" xfId="351" applyNumberFormat="1" applyFont="1" applyFill="1" applyBorder="1" applyAlignment="1">
      <alignment horizontal="justify" vertical="justify"/>
    </xf>
    <xf numFmtId="0" fontId="8" fillId="49" borderId="14" xfId="351" applyNumberFormat="1" applyFont="1" applyFill="1" applyBorder="1" applyAlignment="1">
      <alignment horizontal="center" vertical="justify"/>
    </xf>
    <xf numFmtId="4" fontId="8" fillId="49" borderId="14" xfId="165" applyNumberFormat="1" applyFont="1" applyFill="1" applyBorder="1" applyAlignment="1">
      <alignment horizontal="center" vertical="justify"/>
    </xf>
    <xf numFmtId="0" fontId="8" fillId="49" borderId="14" xfId="165" applyNumberFormat="1" applyFont="1" applyFill="1" applyBorder="1" applyAlignment="1" applyProtection="1">
      <alignment horizontal="center" vertical="justify"/>
      <protection locked="0"/>
    </xf>
    <xf numFmtId="49" fontId="8" fillId="49" borderId="12" xfId="351" applyNumberFormat="1" applyFont="1" applyFill="1" applyBorder="1" applyAlignment="1">
      <alignment horizontal="justify" vertical="justify"/>
    </xf>
    <xf numFmtId="0" fontId="10" fillId="49" borderId="14" xfId="351" applyFont="1" applyFill="1" applyBorder="1"/>
    <xf numFmtId="4" fontId="8" fillId="0" borderId="14" xfId="165" applyNumberFormat="1" applyFont="1" applyFill="1" applyBorder="1" applyAlignment="1">
      <alignment horizontal="right"/>
    </xf>
    <xf numFmtId="4" fontId="8" fillId="0" borderId="14" xfId="165" applyNumberFormat="1" applyFont="1" applyFill="1" applyBorder="1" applyAlignment="1" applyProtection="1">
      <alignment horizontal="right"/>
      <protection locked="0"/>
    </xf>
    <xf numFmtId="4" fontId="8" fillId="0" borderId="14" xfId="165" applyNumberFormat="1" applyFont="1" applyFill="1" applyBorder="1" applyAlignment="1" applyProtection="1">
      <alignment horizontal="justify" vertical="justify"/>
      <protection locked="0"/>
    </xf>
    <xf numFmtId="0" fontId="8" fillId="0" borderId="14" xfId="165" applyNumberFormat="1" applyFont="1" applyFill="1" applyBorder="1" applyAlignment="1"/>
    <xf numFmtId="0" fontId="8" fillId="0" borderId="14" xfId="165" applyNumberFormat="1" applyFont="1" applyFill="1" applyBorder="1"/>
    <xf numFmtId="4" fontId="8" fillId="0" borderId="14" xfId="165" applyNumberFormat="1" applyFont="1" applyFill="1" applyBorder="1" applyAlignment="1">
      <alignment horizontal="right" vertical="justify"/>
    </xf>
    <xf numFmtId="4" fontId="8" fillId="0" borderId="14" xfId="165" applyNumberFormat="1" applyFont="1" applyFill="1" applyBorder="1" applyAlignment="1" applyProtection="1">
      <alignment horizontal="right" vertical="justify"/>
      <protection locked="0"/>
    </xf>
    <xf numFmtId="167" fontId="8" fillId="0" borderId="14" xfId="165" applyNumberFormat="1" applyFont="1" applyFill="1" applyBorder="1" applyAlignment="1" applyProtection="1">
      <alignment horizontal="right"/>
      <protection locked="0"/>
    </xf>
    <xf numFmtId="43" fontId="8" fillId="0" borderId="14" xfId="165" applyFont="1" applyFill="1" applyBorder="1" applyAlignment="1" applyProtection="1">
      <alignment horizontal="right" vertical="justify"/>
      <protection locked="0"/>
    </xf>
    <xf numFmtId="0" fontId="5" fillId="48" borderId="12" xfId="351" applyFont="1" applyFill="1" applyBorder="1" applyAlignment="1">
      <alignment horizontal="right"/>
    </xf>
    <xf numFmtId="49" fontId="8" fillId="0" borderId="14" xfId="351" applyNumberFormat="1" applyFont="1" applyBorder="1" applyAlignment="1">
      <alignment horizontal="right" vertical="justify"/>
    </xf>
    <xf numFmtId="0" fontId="8" fillId="0" borderId="14" xfId="351" applyFont="1" applyBorder="1" applyAlignment="1">
      <alignment vertical="top"/>
    </xf>
    <xf numFmtId="0" fontId="8" fillId="0" borderId="14" xfId="165" applyNumberFormat="1" applyBorder="1" applyAlignment="1" applyProtection="1">
      <alignment horizontal="center" vertical="justify"/>
      <protection locked="0"/>
    </xf>
    <xf numFmtId="49" fontId="5" fillId="0" borderId="14" xfId="351" applyNumberFormat="1" applyFont="1" applyFill="1" applyBorder="1" applyAlignment="1">
      <alignment horizontal="justify" vertical="justify"/>
    </xf>
    <xf numFmtId="49" fontId="5" fillId="49" borderId="14" xfId="351" applyNumberFormat="1" applyFont="1" applyFill="1" applyBorder="1" applyAlignment="1">
      <alignment horizontal="justify" vertical="justify"/>
    </xf>
    <xf numFmtId="0" fontId="0" fillId="0" borderId="14" xfId="0" applyBorder="1" applyAlignment="1">
      <alignment horizontal="justify" vertical="justify"/>
    </xf>
    <xf numFmtId="0" fontId="8" fillId="49" borderId="14" xfId="351" applyNumberFormat="1" applyFill="1" applyBorder="1" applyAlignment="1">
      <alignment horizontal="center" vertical="justify"/>
    </xf>
    <xf numFmtId="0" fontId="8" fillId="49" borderId="14" xfId="351" applyNumberFormat="1" applyFill="1" applyBorder="1"/>
    <xf numFmtId="4" fontId="15" fillId="49" borderId="14" xfId="351" applyNumberFormat="1" applyFont="1" applyFill="1" applyBorder="1"/>
    <xf numFmtId="2" fontId="8" fillId="0" borderId="12" xfId="351" applyNumberFormat="1" applyFont="1" applyFill="1" applyBorder="1"/>
    <xf numFmtId="0" fontId="8" fillId="0" borderId="14" xfId="351" applyFont="1" applyFill="1" applyBorder="1" applyAlignment="1">
      <alignment horizontal="justify" vertical="justify" wrapText="1"/>
    </xf>
    <xf numFmtId="0" fontId="8" fillId="0" borderId="12" xfId="351" applyFont="1" applyBorder="1"/>
    <xf numFmtId="0" fontId="8" fillId="0" borderId="14" xfId="165" applyNumberFormat="1" applyFont="1" applyFill="1" applyBorder="1" applyAlignment="1">
      <alignment horizontal="center" vertical="justify"/>
    </xf>
    <xf numFmtId="0" fontId="8" fillId="0" borderId="14" xfId="165" applyNumberFormat="1" applyFont="1" applyFill="1" applyBorder="1" applyAlignment="1" applyProtection="1">
      <alignment horizontal="center" vertical="justify"/>
      <protection locked="0"/>
    </xf>
    <xf numFmtId="0" fontId="8" fillId="0" borderId="14" xfId="165" applyNumberFormat="1" applyFont="1" applyFill="1" applyBorder="1" applyAlignment="1">
      <alignment horizontal="right" vertical="justify"/>
    </xf>
    <xf numFmtId="0" fontId="10" fillId="0" borderId="14" xfId="165" applyNumberFormat="1" applyFont="1" applyFill="1" applyBorder="1" applyAlignment="1">
      <alignment horizontal="right" vertical="justify"/>
    </xf>
    <xf numFmtId="4" fontId="10" fillId="0" borderId="14" xfId="165" applyNumberFormat="1" applyFont="1" applyFill="1" applyBorder="1" applyAlignment="1" applyProtection="1">
      <alignment horizontal="right" vertical="justify"/>
      <protection locked="0"/>
    </xf>
    <xf numFmtId="43" fontId="8" fillId="0" borderId="14" xfId="165" applyFill="1" applyBorder="1" applyAlignment="1" applyProtection="1">
      <alignment horizontal="right"/>
      <protection locked="0"/>
    </xf>
    <xf numFmtId="4" fontId="0" fillId="0" borderId="0" xfId="0" applyNumberFormat="1"/>
    <xf numFmtId="2" fontId="8" fillId="0" borderId="12" xfId="165" applyNumberFormat="1" applyFont="1" applyBorder="1" applyAlignment="1" applyProtection="1">
      <alignment horizontal="right"/>
      <protection locked="0"/>
    </xf>
    <xf numFmtId="0" fontId="8" fillId="0" borderId="12" xfId="351" applyBorder="1" applyAlignment="1">
      <alignment horizontal="justify" vertical="justify" wrapText="1"/>
    </xf>
    <xf numFmtId="0" fontId="8" fillId="0" borderId="12" xfId="351" applyFont="1" applyBorder="1" applyAlignment="1">
      <alignment horizontal="justify" vertical="justify" wrapText="1"/>
    </xf>
    <xf numFmtId="49" fontId="8" fillId="0" borderId="14" xfId="351" applyNumberFormat="1" applyFill="1" applyBorder="1" applyAlignment="1">
      <alignment horizontal="justify" vertical="justify"/>
    </xf>
    <xf numFmtId="0" fontId="8" fillId="0" borderId="14" xfId="165" applyNumberFormat="1" applyFont="1" applyFill="1" applyBorder="1" applyAlignment="1">
      <alignment horizontal="justify" vertical="justify"/>
    </xf>
    <xf numFmtId="0" fontId="8" fillId="0" borderId="14" xfId="165" applyNumberFormat="1" applyFont="1" applyFill="1" applyBorder="1" applyAlignment="1" applyProtection="1">
      <alignment horizontal="justify" vertical="justify"/>
      <protection locked="0"/>
    </xf>
    <xf numFmtId="0" fontId="8" fillId="0" borderId="12" xfId="351" applyFont="1" applyBorder="1" applyAlignment="1">
      <alignment horizontal="right" vertical="top"/>
    </xf>
    <xf numFmtId="0" fontId="5" fillId="48" borderId="12" xfId="351" applyFont="1" applyFill="1" applyBorder="1" applyAlignment="1">
      <alignment horizontal="right" vertical="top"/>
    </xf>
    <xf numFmtId="4" fontId="8" fillId="0" borderId="12" xfId="351" applyNumberFormat="1" applyBorder="1"/>
    <xf numFmtId="0" fontId="8" fillId="0" borderId="14" xfId="165" applyNumberFormat="1" applyBorder="1" applyAlignment="1" applyProtection="1">
      <alignment horizontal="justify" vertical="justify"/>
      <protection locked="0"/>
    </xf>
    <xf numFmtId="0" fontId="8" fillId="49" borderId="14" xfId="351" applyFont="1" applyFill="1" applyBorder="1" applyAlignment="1">
      <alignment horizontal="justify" wrapText="1"/>
    </xf>
    <xf numFmtId="0" fontId="8" fillId="0" borderId="14" xfId="351" applyFont="1" applyFill="1" applyBorder="1" applyAlignment="1">
      <alignment horizontal="center"/>
    </xf>
    <xf numFmtId="4" fontId="8" fillId="0" borderId="12" xfId="165" applyNumberFormat="1" applyFill="1" applyBorder="1"/>
    <xf numFmtId="4" fontId="8" fillId="0" borderId="12" xfId="351" applyNumberFormat="1" applyBorder="1" applyAlignment="1">
      <alignment horizontal="right"/>
    </xf>
    <xf numFmtId="0" fontId="8" fillId="0" borderId="14" xfId="351" applyFill="1" applyBorder="1" applyAlignment="1">
      <alignment horizontal="justify" vertical="justify"/>
    </xf>
    <xf numFmtId="4" fontId="10" fillId="0" borderId="14" xfId="351" applyNumberFormat="1" applyFont="1" applyBorder="1"/>
    <xf numFmtId="49" fontId="5" fillId="0" borderId="14" xfId="351" applyNumberFormat="1" applyFont="1" applyFill="1" applyBorder="1" applyAlignment="1">
      <alignment horizontal="right" vertical="justify"/>
    </xf>
    <xf numFmtId="0" fontId="8" fillId="0" borderId="14" xfId="351" applyNumberFormat="1" applyBorder="1" applyAlignment="1">
      <alignment horizontal="right"/>
    </xf>
    <xf numFmtId="0" fontId="8" fillId="0" borderId="14" xfId="351" applyNumberFormat="1" applyFill="1" applyBorder="1" applyAlignment="1">
      <alignment horizontal="left" vertical="justify"/>
    </xf>
    <xf numFmtId="4" fontId="8" fillId="0" borderId="14" xfId="165" applyNumberFormat="1" applyBorder="1" applyAlignment="1">
      <alignment horizontal="right"/>
    </xf>
    <xf numFmtId="0" fontId="8" fillId="0" borderId="14" xfId="351" applyNumberFormat="1" applyFont="1" applyBorder="1" applyAlignment="1">
      <alignment horizontal="center"/>
    </xf>
    <xf numFmtId="0" fontId="8" fillId="49" borderId="14" xfId="351" applyNumberFormat="1" applyFill="1" applyBorder="1" applyAlignment="1">
      <alignment horizontal="center"/>
    </xf>
    <xf numFmtId="4" fontId="10" fillId="49" borderId="14" xfId="351" applyNumberFormat="1" applyFont="1" applyFill="1" applyBorder="1"/>
    <xf numFmtId="4" fontId="8" fillId="0" borderId="14" xfId="165" applyNumberFormat="1" applyBorder="1" applyAlignment="1"/>
    <xf numFmtId="0" fontId="8" fillId="0" borderId="12" xfId="351" applyNumberFormat="1" applyBorder="1" applyAlignment="1">
      <alignment horizontal="center"/>
    </xf>
    <xf numFmtId="49" fontId="8" fillId="0" borderId="14" xfId="351" applyNumberFormat="1" applyFont="1" applyFill="1" applyBorder="1" applyAlignment="1">
      <alignment vertical="justify" wrapText="1"/>
    </xf>
    <xf numFmtId="0" fontId="5" fillId="49" borderId="14" xfId="351" applyNumberFormat="1" applyFont="1" applyFill="1" applyBorder="1" applyAlignment="1">
      <alignment horizontal="center" vertical="justify"/>
    </xf>
    <xf numFmtId="0" fontId="5" fillId="49" borderId="14" xfId="351" applyNumberFormat="1" applyFont="1" applyFill="1" applyBorder="1" applyAlignment="1">
      <alignment horizontal="center"/>
    </xf>
    <xf numFmtId="0" fontId="8" fillId="0" borderId="14" xfId="165" applyNumberFormat="1" applyFill="1" applyBorder="1"/>
    <xf numFmtId="4" fontId="8" fillId="0" borderId="14" xfId="351" applyNumberFormat="1" applyFont="1" applyFill="1" applyBorder="1"/>
    <xf numFmtId="0" fontId="5" fillId="49" borderId="14" xfId="351" applyNumberFormat="1" applyFont="1" applyFill="1" applyBorder="1"/>
    <xf numFmtId="49" fontId="8" fillId="49" borderId="12" xfId="351" applyNumberFormat="1" applyFont="1" applyFill="1" applyBorder="1" applyAlignment="1">
      <alignment horizontal="right" vertical="justify"/>
    </xf>
    <xf numFmtId="49" fontId="2" fillId="48" borderId="14" xfId="351" applyNumberFormat="1" applyFont="1" applyFill="1" applyBorder="1" applyAlignment="1">
      <alignment horizontal="center" vertical="center" wrapText="1"/>
    </xf>
    <xf numFmtId="0" fontId="2" fillId="48" borderId="14" xfId="165" applyNumberFormat="1" applyFont="1" applyFill="1" applyBorder="1" applyAlignment="1">
      <alignment horizontal="center" vertical="center" wrapText="1"/>
    </xf>
    <xf numFmtId="0" fontId="0" fillId="0" borderId="0" xfId="0" applyFill="1" applyBorder="1"/>
    <xf numFmtId="0" fontId="0" fillId="0" borderId="0" xfId="0" applyBorder="1"/>
    <xf numFmtId="49" fontId="8" fillId="0" borderId="0" xfId="0" applyNumberFormat="1" applyFont="1" applyBorder="1" applyAlignment="1">
      <alignment horizontal="right" vertical="top"/>
    </xf>
    <xf numFmtId="49" fontId="0" fillId="0" borderId="0" xfId="0" applyNumberFormat="1" applyBorder="1" applyAlignment="1">
      <alignment horizontal="right" vertical="top"/>
    </xf>
    <xf numFmtId="4" fontId="0" fillId="0" borderId="0" xfId="0" applyNumberFormat="1" applyBorder="1"/>
    <xf numFmtId="0" fontId="8" fillId="0" borderId="0" xfId="0" applyFont="1" applyBorder="1" applyAlignment="1">
      <alignment horizontal="right" vertical="top"/>
    </xf>
    <xf numFmtId="49" fontId="8" fillId="0" borderId="0" xfId="0" applyNumberFormat="1" applyFont="1" applyFill="1" applyBorder="1" applyAlignment="1">
      <alignment horizontal="right" vertical="top"/>
    </xf>
    <xf numFmtId="49" fontId="0" fillId="0" borderId="0" xfId="0" applyNumberFormat="1" applyFill="1" applyBorder="1" applyAlignment="1">
      <alignment horizontal="right" vertical="top"/>
    </xf>
    <xf numFmtId="0" fontId="0" fillId="0" borderId="0" xfId="0" applyBorder="1" applyAlignment="1">
      <alignment horizontal="right" vertical="top"/>
    </xf>
    <xf numFmtId="49" fontId="0" fillId="0" borderId="0" xfId="0" applyNumberFormat="1" applyBorder="1" applyAlignment="1">
      <alignment horizontal="right" vertical="justify"/>
    </xf>
    <xf numFmtId="0" fontId="0" fillId="0" borderId="0" xfId="0" applyNumberFormat="1" applyBorder="1" applyAlignment="1">
      <alignment horizontal="center" wrapText="1"/>
    </xf>
    <xf numFmtId="49" fontId="8" fillId="0" borderId="0" xfId="0" applyNumberFormat="1" applyFont="1" applyBorder="1" applyAlignment="1">
      <alignment horizontal="right" vertical="justify"/>
    </xf>
    <xf numFmtId="49" fontId="5" fillId="48" borderId="12" xfId="0" applyNumberFormat="1" applyFont="1" applyFill="1" applyBorder="1" applyAlignment="1">
      <alignment horizontal="right" vertical="justify"/>
    </xf>
    <xf numFmtId="49" fontId="7" fillId="48" borderId="14" xfId="0" applyNumberFormat="1" applyFont="1" applyFill="1" applyBorder="1" applyAlignment="1">
      <alignment horizontal="left" vertical="justify"/>
    </xf>
    <xf numFmtId="49" fontId="0" fillId="0" borderId="14" xfId="0" applyNumberFormat="1" applyBorder="1" applyAlignment="1">
      <alignment horizontal="justify" vertical="justify"/>
    </xf>
    <xf numFmtId="0" fontId="0" fillId="0" borderId="14" xfId="0" applyNumberFormat="1" applyBorder="1" applyAlignment="1">
      <alignment horizontal="center" vertical="justify"/>
    </xf>
    <xf numFmtId="0" fontId="0" fillId="0" borderId="14" xfId="165" applyNumberFormat="1" applyFont="1" applyBorder="1" applyAlignment="1">
      <alignment horizontal="justify" vertical="justify"/>
    </xf>
    <xf numFmtId="0" fontId="0" fillId="0" borderId="14" xfId="165" applyNumberFormat="1" applyFont="1" applyBorder="1" applyAlignment="1" applyProtection="1">
      <alignment horizontal="justify" vertical="justify"/>
      <protection locked="0"/>
    </xf>
    <xf numFmtId="49" fontId="8" fillId="0" borderId="14" xfId="0" applyNumberFormat="1" applyFont="1" applyFill="1" applyBorder="1" applyAlignment="1">
      <alignment horizontal="justify" vertical="justify"/>
    </xf>
    <xf numFmtId="49" fontId="0" fillId="0" borderId="14" xfId="0" applyNumberFormat="1" applyFill="1" applyBorder="1" applyAlignment="1">
      <alignment horizontal="center" vertical="justify"/>
    </xf>
    <xf numFmtId="43" fontId="8" fillId="0" borderId="14" xfId="165" applyFill="1" applyBorder="1" applyAlignment="1">
      <alignment horizontal="right" vertical="justify"/>
    </xf>
    <xf numFmtId="43" fontId="8" fillId="0" borderId="14" xfId="165" applyFill="1" applyBorder="1" applyAlignment="1" applyProtection="1">
      <alignment horizontal="right" vertical="justify"/>
      <protection locked="0"/>
    </xf>
    <xf numFmtId="49" fontId="39" fillId="0" borderId="14" xfId="0" applyNumberFormat="1" applyFont="1" applyFill="1" applyBorder="1" applyAlignment="1">
      <alignment horizontal="justify" vertical="justify" wrapText="1"/>
    </xf>
    <xf numFmtId="49" fontId="0" fillId="0" borderId="14" xfId="0" applyNumberFormat="1" applyFill="1" applyBorder="1" applyAlignment="1">
      <alignment horizontal="center"/>
    </xf>
    <xf numFmtId="167" fontId="8" fillId="0" borderId="14" xfId="165" applyNumberFormat="1" applyFill="1" applyBorder="1" applyAlignment="1">
      <alignment horizontal="right"/>
    </xf>
    <xf numFmtId="49" fontId="7" fillId="0" borderId="12" xfId="0" applyNumberFormat="1" applyFont="1" applyFill="1" applyBorder="1" applyAlignment="1">
      <alignment horizontal="right" vertical="justify"/>
    </xf>
    <xf numFmtId="49" fontId="0" fillId="0" borderId="14" xfId="0" applyNumberFormat="1" applyFill="1" applyBorder="1" applyAlignment="1">
      <alignment horizontal="justify" vertical="justify"/>
    </xf>
    <xf numFmtId="43" fontId="8" fillId="0" borderId="14" xfId="165" applyFill="1" applyBorder="1" applyAlignment="1">
      <alignment horizontal="right"/>
    </xf>
    <xf numFmtId="0" fontId="11" fillId="0" borderId="14" xfId="0" applyFont="1" applyFill="1" applyBorder="1" applyAlignment="1">
      <alignment horizontal="center"/>
    </xf>
    <xf numFmtId="0" fontId="0" fillId="0" borderId="14" xfId="0" applyFill="1" applyBorder="1" applyAlignment="1">
      <alignment horizontal="justify" vertical="justify"/>
    </xf>
    <xf numFmtId="0" fontId="0" fillId="0" borderId="14" xfId="0" applyNumberFormat="1" applyFill="1" applyBorder="1" applyAlignment="1"/>
    <xf numFmtId="165" fontId="8" fillId="0" borderId="14" xfId="165" applyNumberFormat="1" applyFill="1" applyBorder="1" applyAlignment="1">
      <alignment horizontal="right"/>
    </xf>
    <xf numFmtId="0" fontId="0" fillId="0" borderId="14" xfId="0" applyNumberFormat="1" applyFill="1" applyBorder="1" applyAlignment="1">
      <alignment horizontal="justify" vertical="justify"/>
    </xf>
    <xf numFmtId="0" fontId="0" fillId="0" borderId="14" xfId="0" applyNumberFormat="1" applyFill="1" applyBorder="1" applyAlignment="1">
      <alignment horizontal="center" vertical="justify"/>
    </xf>
    <xf numFmtId="0" fontId="0" fillId="0" borderId="14" xfId="165" applyNumberFormat="1" applyFont="1" applyBorder="1"/>
    <xf numFmtId="0" fontId="0" fillId="0" borderId="14" xfId="165" applyNumberFormat="1" applyFont="1" applyBorder="1" applyAlignment="1">
      <alignment horizontal="center" vertical="justify"/>
    </xf>
    <xf numFmtId="0" fontId="0" fillId="0" borderId="14" xfId="165" applyNumberFormat="1" applyFont="1" applyBorder="1" applyAlignment="1" applyProtection="1">
      <alignment horizontal="center" vertical="justify"/>
      <protection locked="0"/>
    </xf>
    <xf numFmtId="4" fontId="0" fillId="0" borderId="14" xfId="165" applyNumberFormat="1" applyFont="1" applyBorder="1" applyAlignment="1" applyProtection="1">
      <alignment horizontal="right" vertical="justify"/>
      <protection locked="0"/>
    </xf>
    <xf numFmtId="49" fontId="5" fillId="48" borderId="14" xfId="0" applyNumberFormat="1" applyFont="1" applyFill="1" applyBorder="1" applyAlignment="1">
      <alignment horizontal="left" vertical="justify"/>
    </xf>
    <xf numFmtId="4" fontId="0" fillId="0" borderId="14" xfId="165" applyNumberFormat="1" applyFont="1" applyBorder="1" applyAlignment="1" applyProtection="1">
      <alignment horizontal="justify" vertical="justify"/>
      <protection locked="0"/>
    </xf>
    <xf numFmtId="0" fontId="8" fillId="0" borderId="14" xfId="0" applyNumberFormat="1" applyFont="1" applyFill="1" applyBorder="1" applyAlignment="1">
      <alignment horizontal="center" vertical="justify"/>
    </xf>
    <xf numFmtId="0" fontId="8" fillId="0" borderId="14" xfId="0" applyFont="1" applyFill="1" applyBorder="1" applyAlignment="1">
      <alignment horizontal="justify" vertical="justify"/>
    </xf>
    <xf numFmtId="167" fontId="8" fillId="0" borderId="14" xfId="165" applyNumberFormat="1" applyFill="1" applyBorder="1" applyAlignment="1">
      <alignment horizontal="right" vertical="justify"/>
    </xf>
    <xf numFmtId="4" fontId="0" fillId="0" borderId="14" xfId="165" applyNumberFormat="1" applyFont="1" applyBorder="1" applyAlignment="1">
      <alignment horizontal="right" vertical="justify"/>
    </xf>
    <xf numFmtId="0" fontId="0" fillId="0" borderId="12" xfId="0" applyBorder="1" applyAlignment="1">
      <alignment horizontal="right"/>
    </xf>
    <xf numFmtId="0" fontId="8" fillId="0" borderId="14" xfId="0" applyNumberFormat="1" applyFont="1" applyFill="1" applyBorder="1" applyAlignment="1">
      <alignment horizontal="justify" vertical="justify"/>
    </xf>
    <xf numFmtId="0" fontId="8" fillId="0" borderId="14" xfId="0" applyFont="1" applyFill="1" applyBorder="1" applyAlignment="1">
      <alignment horizontal="center"/>
    </xf>
    <xf numFmtId="4" fontId="0" fillId="0" borderId="14" xfId="165" applyNumberFormat="1" applyFont="1" applyFill="1" applyBorder="1" applyAlignment="1">
      <alignment horizontal="right"/>
    </xf>
    <xf numFmtId="4" fontId="0" fillId="0" borderId="14" xfId="165" applyNumberFormat="1" applyFont="1" applyFill="1" applyBorder="1" applyAlignment="1" applyProtection="1">
      <alignment horizontal="right"/>
      <protection locked="0"/>
    </xf>
    <xf numFmtId="0" fontId="10" fillId="0" borderId="14" xfId="0" applyFont="1" applyBorder="1"/>
    <xf numFmtId="0" fontId="0" fillId="0" borderId="14" xfId="0" applyNumberFormat="1" applyBorder="1" applyAlignment="1">
      <alignment horizontal="right"/>
    </xf>
    <xf numFmtId="4" fontId="10" fillId="0" borderId="14" xfId="0" applyNumberFormat="1" applyFont="1" applyBorder="1" applyAlignment="1">
      <alignment horizontal="right"/>
    </xf>
    <xf numFmtId="49" fontId="5" fillId="0" borderId="14" xfId="0" applyNumberFormat="1" applyFont="1" applyFill="1" applyBorder="1" applyAlignment="1">
      <alignment horizontal="justify" vertical="justify"/>
    </xf>
    <xf numFmtId="0" fontId="0" fillId="0" borderId="14" xfId="165" applyNumberFormat="1" applyFont="1" applyFill="1" applyBorder="1" applyAlignment="1">
      <alignment horizontal="justify" vertical="justify"/>
    </xf>
    <xf numFmtId="0" fontId="0" fillId="0" borderId="14" xfId="165" applyNumberFormat="1" applyFont="1" applyFill="1" applyBorder="1" applyAlignment="1" applyProtection="1">
      <alignment horizontal="justify" vertical="justify"/>
      <protection locked="0"/>
    </xf>
    <xf numFmtId="4" fontId="0" fillId="0" borderId="14" xfId="165" applyNumberFormat="1" applyFont="1" applyFill="1" applyBorder="1" applyAlignment="1" applyProtection="1">
      <alignment horizontal="right" vertical="justify"/>
      <protection locked="0"/>
    </xf>
    <xf numFmtId="49" fontId="0" fillId="52" borderId="12" xfId="0" applyNumberFormat="1" applyFill="1" applyBorder="1" applyAlignment="1">
      <alignment horizontal="justify" vertical="justify"/>
    </xf>
    <xf numFmtId="49" fontId="5" fillId="52" borderId="14" xfId="0" applyNumberFormat="1" applyFont="1" applyFill="1" applyBorder="1" applyAlignment="1">
      <alignment horizontal="justify" vertical="justify"/>
    </xf>
    <xf numFmtId="0" fontId="5" fillId="52" borderId="14" xfId="0" applyNumberFormat="1" applyFont="1" applyFill="1" applyBorder="1" applyAlignment="1">
      <alignment horizontal="center" vertical="justify"/>
    </xf>
    <xf numFmtId="0" fontId="8" fillId="52" borderId="14" xfId="165" applyNumberFormat="1" applyFont="1" applyFill="1" applyBorder="1" applyAlignment="1">
      <alignment horizontal="justify" vertical="justify"/>
    </xf>
    <xf numFmtId="0" fontId="8" fillId="52" borderId="14" xfId="165" applyNumberFormat="1" applyFont="1" applyFill="1" applyBorder="1" applyAlignment="1" applyProtection="1">
      <alignment horizontal="justify" vertical="justify"/>
      <protection locked="0"/>
    </xf>
    <xf numFmtId="4" fontId="15" fillId="52" borderId="14" xfId="165" applyNumberFormat="1" applyFont="1" applyFill="1" applyBorder="1" applyAlignment="1" applyProtection="1">
      <alignment horizontal="right" vertical="justify"/>
      <protection locked="0"/>
    </xf>
    <xf numFmtId="0" fontId="5" fillId="0" borderId="20" xfId="0" applyFont="1" applyFill="1" applyBorder="1" applyAlignment="1">
      <alignment horizontal="left" vertical="top" wrapText="1"/>
    </xf>
    <xf numFmtId="49" fontId="7" fillId="0" borderId="15" xfId="0" applyNumberFormat="1" applyFont="1" applyFill="1" applyBorder="1" applyAlignment="1">
      <alignment horizontal="left" vertical="top" wrapText="1"/>
    </xf>
    <xf numFmtId="0" fontId="3" fillId="0" borderId="15" xfId="0" applyNumberFormat="1" applyFont="1" applyFill="1" applyBorder="1" applyAlignment="1">
      <alignment horizontal="right" wrapText="1"/>
    </xf>
    <xf numFmtId="0" fontId="0" fillId="0" borderId="0" xfId="0" applyAlignment="1">
      <alignment horizontal="left" vertical="top" wrapText="1"/>
    </xf>
    <xf numFmtId="49" fontId="4" fillId="50" borderId="15" xfId="0" applyNumberFormat="1" applyFont="1" applyFill="1" applyBorder="1" applyAlignment="1">
      <alignment horizontal="left" vertical="top" wrapText="1"/>
    </xf>
    <xf numFmtId="49" fontId="0" fillId="0" borderId="20" xfId="0" applyNumberFormat="1" applyBorder="1" applyAlignment="1">
      <alignment horizontal="left" vertical="top" wrapText="1"/>
    </xf>
    <xf numFmtId="0" fontId="0" fillId="0" borderId="15" xfId="0" applyBorder="1" applyAlignment="1">
      <alignment horizontal="left" vertical="top" wrapText="1"/>
    </xf>
    <xf numFmtId="0" fontId="0" fillId="0" borderId="15" xfId="0" applyNumberFormat="1" applyBorder="1" applyAlignment="1">
      <alignment horizontal="right" wrapText="1"/>
    </xf>
    <xf numFmtId="4" fontId="8" fillId="0" borderId="15" xfId="223" applyNumberFormat="1" applyFont="1" applyBorder="1" applyAlignment="1">
      <alignment horizontal="right" wrapText="1"/>
    </xf>
    <xf numFmtId="4" fontId="8" fillId="0" borderId="15" xfId="223" applyNumberFormat="1" applyFont="1" applyFill="1" applyBorder="1" applyAlignment="1" applyProtection="1">
      <alignment horizontal="right" wrapText="1"/>
      <protection locked="0"/>
    </xf>
    <xf numFmtId="4" fontId="8" fillId="0" borderId="21" xfId="223" applyNumberFormat="1" applyFont="1" applyBorder="1" applyAlignment="1" applyProtection="1">
      <alignment horizontal="right" wrapText="1"/>
      <protection locked="0"/>
    </xf>
    <xf numFmtId="4" fontId="8" fillId="0" borderId="15" xfId="223" applyNumberFormat="1" applyBorder="1" applyAlignment="1">
      <alignment horizontal="right" wrapText="1"/>
    </xf>
    <xf numFmtId="4" fontId="8" fillId="0" borderId="21" xfId="223" applyNumberFormat="1" applyBorder="1" applyAlignment="1" applyProtection="1">
      <alignment horizontal="right" wrapText="1"/>
      <protection locked="0"/>
    </xf>
    <xf numFmtId="4" fontId="8" fillId="0" borderId="22" xfId="223" applyNumberFormat="1" applyBorder="1" applyAlignment="1" applyProtection="1">
      <alignment horizontal="right" wrapText="1"/>
      <protection locked="0"/>
    </xf>
    <xf numFmtId="4" fontId="8" fillId="0" borderId="15" xfId="223" applyNumberFormat="1" applyBorder="1" applyAlignment="1" applyProtection="1">
      <alignment horizontal="right" wrapText="1"/>
      <protection locked="0"/>
    </xf>
    <xf numFmtId="4" fontId="8" fillId="0" borderId="23" xfId="223" applyNumberFormat="1" applyBorder="1" applyAlignment="1" applyProtection="1">
      <alignment horizontal="right" wrapText="1"/>
      <protection locked="0"/>
    </xf>
    <xf numFmtId="4" fontId="8" fillId="0" borderId="15" xfId="223" applyNumberFormat="1" applyFill="1" applyBorder="1" applyAlignment="1" applyProtection="1">
      <alignment horizontal="right" wrapText="1"/>
      <protection locked="0"/>
    </xf>
    <xf numFmtId="4" fontId="39" fillId="0" borderId="15" xfId="223" applyNumberFormat="1" applyFont="1" applyBorder="1" applyAlignment="1">
      <alignment horizontal="right" wrapText="1"/>
    </xf>
    <xf numFmtId="4" fontId="39" fillId="0" borderId="15" xfId="223" applyNumberFormat="1" applyFont="1" applyBorder="1" applyAlignment="1" applyProtection="1">
      <alignment horizontal="right" wrapText="1"/>
      <protection locked="0"/>
    </xf>
    <xf numFmtId="4" fontId="39" fillId="0" borderId="21" xfId="223" applyNumberFormat="1" applyFont="1" applyBorder="1" applyAlignment="1" applyProtection="1">
      <alignment horizontal="right" wrapText="1"/>
      <protection locked="0"/>
    </xf>
    <xf numFmtId="4" fontId="8" fillId="0" borderId="21" xfId="223" applyNumberFormat="1" applyFill="1" applyBorder="1" applyAlignment="1" applyProtection="1">
      <alignment horizontal="right" wrapText="1"/>
      <protection locked="0"/>
    </xf>
    <xf numFmtId="4" fontId="39" fillId="0" borderId="21" xfId="223" applyNumberFormat="1" applyFont="1" applyFill="1" applyBorder="1" applyAlignment="1" applyProtection="1">
      <alignment horizontal="right" wrapText="1"/>
      <protection locked="0"/>
    </xf>
    <xf numFmtId="4" fontId="39" fillId="0" borderId="21" xfId="173" applyNumberFormat="1" applyFont="1" applyFill="1" applyBorder="1" applyAlignment="1" applyProtection="1">
      <alignment horizontal="right" wrapText="1"/>
      <protection locked="0"/>
    </xf>
    <xf numFmtId="49" fontId="3" fillId="0" borderId="14" xfId="0" applyNumberFormat="1" applyFont="1" applyBorder="1" applyAlignment="1">
      <alignment horizontal="left" vertical="top" wrapText="1"/>
    </xf>
    <xf numFmtId="49" fontId="3" fillId="0" borderId="14" xfId="0" applyNumberFormat="1" applyFont="1" applyFill="1" applyBorder="1" applyAlignment="1">
      <alignment horizontal="left" vertical="top" wrapText="1"/>
    </xf>
    <xf numFmtId="0" fontId="3" fillId="0" borderId="14" xfId="0" applyNumberFormat="1" applyFont="1" applyFill="1" applyBorder="1" applyAlignment="1">
      <alignment horizontal="right" wrapText="1"/>
    </xf>
    <xf numFmtId="4" fontId="3" fillId="0" borderId="14" xfId="0" applyNumberFormat="1" applyFont="1" applyFill="1" applyBorder="1" applyAlignment="1">
      <alignment horizontal="right" wrapText="1"/>
    </xf>
    <xf numFmtId="4" fontId="3" fillId="0" borderId="0" xfId="0" applyNumberFormat="1" applyFont="1" applyBorder="1" applyAlignment="1">
      <alignment horizontal="right" wrapText="1"/>
    </xf>
    <xf numFmtId="0" fontId="37" fillId="0" borderId="24" xfId="0" applyNumberFormat="1" applyFont="1" applyBorder="1" applyAlignment="1">
      <alignment vertical="center"/>
    </xf>
    <xf numFmtId="0" fontId="37" fillId="0" borderId="25" xfId="0" applyNumberFormat="1" applyFont="1" applyBorder="1" applyAlignment="1">
      <alignment vertical="center"/>
    </xf>
    <xf numFmtId="0" fontId="37" fillId="0" borderId="26" xfId="0" applyNumberFormat="1" applyFont="1" applyBorder="1" applyAlignment="1">
      <alignment vertical="center"/>
    </xf>
    <xf numFmtId="0" fontId="37" fillId="0" borderId="27" xfId="0" applyNumberFormat="1" applyFont="1" applyBorder="1" applyAlignment="1">
      <alignment vertical="center"/>
    </xf>
    <xf numFmtId="0" fontId="37" fillId="0" borderId="28" xfId="0" applyNumberFormat="1" applyFont="1" applyBorder="1" applyAlignment="1">
      <alignment vertical="center"/>
    </xf>
    <xf numFmtId="0" fontId="37" fillId="0" borderId="29" xfId="0" applyNumberFormat="1" applyFont="1" applyBorder="1" applyAlignment="1">
      <alignment vertical="center"/>
    </xf>
    <xf numFmtId="0" fontId="8" fillId="0" borderId="13" xfId="0" applyFont="1" applyBorder="1" applyAlignment="1">
      <alignment horizontal="justify"/>
    </xf>
    <xf numFmtId="0" fontId="8" fillId="0" borderId="13" xfId="0" quotePrefix="1" applyFont="1" applyBorder="1" applyAlignment="1">
      <alignment horizontal="justify"/>
    </xf>
    <xf numFmtId="0" fontId="8" fillId="0" borderId="13" xfId="0" applyFont="1" applyBorder="1" applyAlignment="1">
      <alignment horizontal="justify" vertical="justify"/>
    </xf>
    <xf numFmtId="0" fontId="8" fillId="0" borderId="13" xfId="0" applyFont="1" applyBorder="1" applyAlignment="1">
      <alignment horizontal="left"/>
    </xf>
    <xf numFmtId="0" fontId="10" fillId="0" borderId="13" xfId="0" applyFont="1" applyBorder="1" applyAlignment="1">
      <alignment horizontal="justify" vertical="justify"/>
    </xf>
    <xf numFmtId="49" fontId="8" fillId="0" borderId="13" xfId="0" applyNumberFormat="1" applyFont="1" applyBorder="1" applyAlignment="1">
      <alignment horizontal="justify" vertical="justify"/>
    </xf>
    <xf numFmtId="0" fontId="10" fillId="0" borderId="13" xfId="0" applyFont="1" applyBorder="1"/>
    <xf numFmtId="0" fontId="8" fillId="0" borderId="13" xfId="0" applyFont="1" applyBorder="1" applyAlignment="1">
      <alignment horizontal="justify" vertical="justify" wrapText="1"/>
    </xf>
    <xf numFmtId="0" fontId="8" fillId="0" borderId="13" xfId="0" applyNumberFormat="1" applyFont="1" applyBorder="1" applyAlignment="1">
      <alignment horizontal="justify" vertical="justify" wrapText="1"/>
    </xf>
    <xf numFmtId="0" fontId="8" fillId="0" borderId="13" xfId="0" applyFont="1" applyBorder="1" applyAlignment="1">
      <alignment horizontal="justify" wrapText="1"/>
    </xf>
    <xf numFmtId="0" fontId="10" fillId="0" borderId="13" xfId="0" applyFont="1" applyBorder="1" applyAlignment="1">
      <alignment horizontal="justify" wrapText="1"/>
    </xf>
    <xf numFmtId="0" fontId="8" fillId="0" borderId="13" xfId="0" applyFont="1" applyBorder="1" applyAlignment="1">
      <alignment wrapText="1"/>
    </xf>
    <xf numFmtId="49" fontId="8" fillId="0" borderId="13" xfId="0" applyNumberFormat="1" applyFont="1" applyFill="1" applyBorder="1" applyAlignment="1">
      <alignment horizontal="justify" vertical="justify"/>
    </xf>
    <xf numFmtId="0" fontId="8" fillId="0" borderId="13" xfId="0" applyNumberFormat="1" applyFont="1" applyFill="1" applyBorder="1" applyAlignment="1">
      <alignment horizontal="justify" vertical="justify" wrapText="1"/>
    </xf>
    <xf numFmtId="0" fontId="8" fillId="0" borderId="13" xfId="0" quotePrefix="1" applyFont="1" applyFill="1" applyBorder="1" applyAlignment="1">
      <alignment horizontal="justify" vertical="justify"/>
    </xf>
    <xf numFmtId="49" fontId="5" fillId="0" borderId="13" xfId="0" applyNumberFormat="1" applyFont="1" applyFill="1" applyBorder="1" applyAlignment="1">
      <alignment horizontal="justify" vertical="justify"/>
    </xf>
    <xf numFmtId="0" fontId="8" fillId="0" borderId="13" xfId="0" applyNumberFormat="1" applyFont="1" applyFill="1" applyBorder="1" applyAlignment="1">
      <alignment horizontal="center" vertical="justify"/>
    </xf>
    <xf numFmtId="0" fontId="8" fillId="0" borderId="13" xfId="0" applyNumberFormat="1" applyFont="1" applyBorder="1" applyAlignment="1">
      <alignment horizontal="center" vertical="justify"/>
    </xf>
    <xf numFmtId="0" fontId="0" fillId="0" borderId="13" xfId="0" applyBorder="1"/>
    <xf numFmtId="0" fontId="8" fillId="0" borderId="13" xfId="0" applyNumberFormat="1" applyFont="1" applyBorder="1" applyAlignment="1">
      <alignment horizontal="center"/>
    </xf>
    <xf numFmtId="0" fontId="0" fillId="0" borderId="13" xfId="0" applyNumberFormat="1" applyBorder="1" applyAlignment="1">
      <alignment horizontal="justify" vertical="justify" wrapText="1"/>
    </xf>
    <xf numFmtId="0" fontId="0" fillId="0" borderId="13" xfId="0" applyNumberFormat="1" applyFill="1" applyBorder="1"/>
    <xf numFmtId="0" fontId="8" fillId="0" borderId="13" xfId="165" applyNumberFormat="1" applyBorder="1" applyAlignment="1">
      <alignment horizontal="right"/>
    </xf>
    <xf numFmtId="4" fontId="8" fillId="0" borderId="13" xfId="165" applyNumberFormat="1" applyBorder="1" applyAlignment="1">
      <alignment horizontal="right" vertical="justify"/>
    </xf>
    <xf numFmtId="4" fontId="8" fillId="0" borderId="13" xfId="0" applyNumberFormat="1" applyFont="1" applyFill="1" applyBorder="1" applyAlignment="1">
      <alignment horizontal="right"/>
    </xf>
    <xf numFmtId="4" fontId="8" fillId="0" borderId="13" xfId="165" applyNumberFormat="1" applyBorder="1" applyAlignment="1">
      <alignment horizontal="right"/>
    </xf>
    <xf numFmtId="4" fontId="8" fillId="0" borderId="13" xfId="165" applyNumberFormat="1" applyFont="1" applyBorder="1" applyAlignment="1">
      <alignment horizontal="right" vertical="justify"/>
    </xf>
    <xf numFmtId="4" fontId="8" fillId="0" borderId="13" xfId="165" applyNumberFormat="1" applyFill="1" applyBorder="1" applyAlignment="1">
      <alignment horizontal="right" vertical="justify"/>
    </xf>
    <xf numFmtId="4" fontId="8" fillId="0" borderId="13" xfId="165" applyNumberFormat="1" applyFont="1" applyBorder="1" applyAlignment="1">
      <alignment horizontal="right"/>
    </xf>
    <xf numFmtId="0" fontId="0" fillId="0" borderId="13" xfId="0" applyNumberFormat="1" applyBorder="1" applyAlignment="1">
      <alignment horizontal="right"/>
    </xf>
    <xf numFmtId="0" fontId="8" fillId="0" borderId="13" xfId="165" applyNumberFormat="1" applyBorder="1"/>
    <xf numFmtId="4" fontId="0" fillId="0" borderId="13" xfId="0" applyNumberFormat="1" applyBorder="1"/>
    <xf numFmtId="4" fontId="0" fillId="0" borderId="13" xfId="0" applyNumberFormat="1" applyFill="1" applyBorder="1"/>
    <xf numFmtId="4" fontId="8" fillId="0" borderId="13" xfId="165" applyNumberFormat="1" applyBorder="1" applyAlignment="1" applyProtection="1">
      <alignment horizontal="right"/>
      <protection locked="0"/>
    </xf>
    <xf numFmtId="4" fontId="0" fillId="0" borderId="13" xfId="0" applyNumberFormat="1" applyBorder="1" applyAlignment="1">
      <alignment horizontal="right"/>
    </xf>
    <xf numFmtId="4" fontId="10" fillId="0" borderId="13" xfId="0" applyNumberFormat="1" applyFont="1" applyBorder="1"/>
    <xf numFmtId="4" fontId="10" fillId="49" borderId="0" xfId="165" applyNumberFormat="1" applyFont="1" applyFill="1" applyBorder="1" applyAlignment="1" applyProtection="1">
      <alignment horizontal="right" vertical="justify"/>
      <protection locked="0"/>
    </xf>
    <xf numFmtId="0" fontId="8" fillId="0" borderId="0" xfId="165" applyNumberFormat="1" applyBorder="1" applyAlignment="1" applyProtection="1">
      <alignment horizontal="center" vertical="justify"/>
      <protection locked="0"/>
    </xf>
    <xf numFmtId="0" fontId="8" fillId="0" borderId="0" xfId="351" applyBorder="1"/>
    <xf numFmtId="4" fontId="8" fillId="0" borderId="0" xfId="351" applyNumberFormat="1" applyBorder="1"/>
    <xf numFmtId="4" fontId="8" fillId="0" borderId="0" xfId="165" applyNumberFormat="1" applyFont="1" applyBorder="1" applyAlignment="1" applyProtection="1">
      <alignment horizontal="right" vertical="justify"/>
      <protection locked="0"/>
    </xf>
    <xf numFmtId="4" fontId="15" fillId="49" borderId="0" xfId="351" applyNumberFormat="1" applyFont="1" applyFill="1" applyBorder="1"/>
    <xf numFmtId="4" fontId="15" fillId="0" borderId="0" xfId="165" applyNumberFormat="1" applyFont="1" applyFill="1" applyBorder="1" applyAlignment="1" applyProtection="1">
      <alignment horizontal="right" vertical="justify"/>
      <protection locked="0"/>
    </xf>
    <xf numFmtId="4" fontId="8" fillId="0" borderId="14" xfId="0" applyNumberFormat="1" applyFont="1" applyBorder="1" applyAlignment="1">
      <alignment horizontal="right"/>
    </xf>
    <xf numFmtId="0" fontId="8" fillId="0" borderId="14" xfId="0" applyFont="1" applyBorder="1" applyAlignment="1">
      <alignment horizontal="justify" wrapText="1"/>
    </xf>
    <xf numFmtId="0" fontId="11" fillId="0" borderId="14" xfId="0" applyFont="1" applyBorder="1" applyAlignment="1">
      <alignment horizontal="center"/>
    </xf>
    <xf numFmtId="0" fontId="8" fillId="0" borderId="14" xfId="0" applyFont="1" applyBorder="1" applyAlignment="1">
      <alignment horizontal="justify" vertical="top" wrapText="1"/>
    </xf>
    <xf numFmtId="49" fontId="8" fillId="0" borderId="0" xfId="0" applyNumberFormat="1" applyFont="1" applyFill="1" applyBorder="1" applyAlignment="1">
      <alignment horizontal="right" vertical="justify"/>
    </xf>
    <xf numFmtId="0" fontId="8" fillId="0" borderId="0" xfId="0" applyFont="1" applyFill="1" applyBorder="1"/>
    <xf numFmtId="0" fontId="8" fillId="0" borderId="14" xfId="351" applyFont="1" applyFill="1" applyBorder="1" applyAlignment="1">
      <alignment horizontal="justify" wrapText="1"/>
    </xf>
    <xf numFmtId="0" fontId="8" fillId="0" borderId="13" xfId="0" applyFont="1" applyFill="1" applyBorder="1" applyAlignment="1">
      <alignment horizontal="justify" vertical="justify"/>
    </xf>
    <xf numFmtId="0" fontId="8" fillId="0" borderId="13" xfId="0" applyFont="1" applyFill="1" applyBorder="1" applyAlignment="1">
      <alignment horizontal="justify" wrapText="1"/>
    </xf>
    <xf numFmtId="0" fontId="11" fillId="0" borderId="13" xfId="0" applyFont="1" applyFill="1" applyBorder="1" applyAlignment="1">
      <alignment horizontal="center"/>
    </xf>
    <xf numFmtId="0" fontId="8" fillId="0" borderId="13" xfId="0" applyFont="1" applyFill="1" applyBorder="1" applyAlignment="1">
      <alignment horizontal="center"/>
    </xf>
    <xf numFmtId="4" fontId="8" fillId="0" borderId="13" xfId="0" applyNumberFormat="1" applyFont="1" applyFill="1" applyBorder="1"/>
    <xf numFmtId="43" fontId="8" fillId="0" borderId="14" xfId="165" applyFont="1" applyFill="1" applyBorder="1" applyAlignment="1">
      <alignment horizontal="right" vertical="justify"/>
    </xf>
    <xf numFmtId="0" fontId="8" fillId="0" borderId="12" xfId="165" applyNumberFormat="1" applyFill="1" applyBorder="1" applyAlignment="1" applyProtection="1">
      <alignment horizontal="right" vertical="justify"/>
      <protection locked="0"/>
    </xf>
    <xf numFmtId="4" fontId="8" fillId="0" borderId="12" xfId="351" applyNumberFormat="1" applyFont="1" applyFill="1" applyBorder="1"/>
    <xf numFmtId="2" fontId="8" fillId="0" borderId="14" xfId="351" applyNumberFormat="1" applyFont="1" applyFill="1" applyBorder="1"/>
    <xf numFmtId="4" fontId="10" fillId="0" borderId="14" xfId="165" applyNumberFormat="1" applyFont="1" applyFill="1" applyBorder="1" applyAlignment="1" applyProtection="1">
      <alignment horizontal="right"/>
      <protection locked="0"/>
    </xf>
    <xf numFmtId="0" fontId="8" fillId="0" borderId="14" xfId="351" applyFont="1" applyFill="1" applyBorder="1" applyAlignment="1">
      <alignment horizontal="right" vertical="top"/>
    </xf>
    <xf numFmtId="2" fontId="8" fillId="0" borderId="12" xfId="351" applyNumberFormat="1" applyFill="1" applyBorder="1"/>
    <xf numFmtId="0" fontId="8" fillId="0" borderId="12" xfId="351" applyFill="1" applyBorder="1" applyAlignment="1">
      <alignment horizontal="justify" vertical="justify"/>
    </xf>
    <xf numFmtId="0" fontId="8" fillId="0" borderId="12" xfId="351" applyFont="1" applyFill="1" applyBorder="1" applyAlignment="1">
      <alignment horizontal="justify" vertical="justify"/>
    </xf>
    <xf numFmtId="3" fontId="8" fillId="0" borderId="14" xfId="165" applyNumberFormat="1" applyFill="1" applyBorder="1" applyAlignment="1">
      <alignment horizontal="right"/>
    </xf>
    <xf numFmtId="0" fontId="8" fillId="0" borderId="12" xfId="351" applyFont="1" applyFill="1" applyBorder="1"/>
    <xf numFmtId="0" fontId="8" fillId="0" borderId="14" xfId="351" applyNumberFormat="1" applyFont="1" applyFill="1" applyBorder="1" applyAlignment="1">
      <alignment horizontal="center"/>
    </xf>
    <xf numFmtId="4" fontId="8" fillId="0" borderId="12" xfId="351" applyNumberFormat="1" applyFill="1" applyBorder="1"/>
    <xf numFmtId="0" fontId="5" fillId="0" borderId="12" xfId="351" applyFont="1" applyFill="1" applyBorder="1" applyAlignment="1">
      <alignment horizontal="justify" vertical="justify"/>
    </xf>
    <xf numFmtId="0" fontId="8" fillId="0" borderId="0" xfId="0" applyFont="1" applyFill="1"/>
    <xf numFmtId="0" fontId="8" fillId="0" borderId="12" xfId="0" applyFont="1" applyFill="1" applyBorder="1"/>
    <xf numFmtId="0" fontId="8" fillId="0" borderId="12" xfId="0" applyFont="1" applyFill="1" applyBorder="1" applyAlignment="1">
      <alignment wrapText="1"/>
    </xf>
    <xf numFmtId="0" fontId="8" fillId="0" borderId="12" xfId="0" quotePrefix="1" applyFont="1" applyFill="1" applyBorder="1" applyAlignment="1">
      <alignment wrapText="1"/>
    </xf>
    <xf numFmtId="0" fontId="8" fillId="0" borderId="0" xfId="0" applyFont="1" applyFill="1" applyAlignment="1">
      <alignment wrapText="1"/>
    </xf>
    <xf numFmtId="0" fontId="8" fillId="0" borderId="12" xfId="0" applyFont="1" applyFill="1" applyBorder="1" applyAlignment="1">
      <alignment horizontal="justify" vertical="justify"/>
    </xf>
    <xf numFmtId="4" fontId="66" fillId="0" borderId="21" xfId="143" applyNumberFormat="1" applyFill="1" applyBorder="1" applyAlignment="1" applyProtection="1">
      <alignment horizontal="right" wrapText="1"/>
      <protection locked="0"/>
    </xf>
    <xf numFmtId="4" fontId="66" fillId="0" borderId="15" xfId="143" applyNumberFormat="1" applyFill="1" applyBorder="1" applyAlignment="1" applyProtection="1">
      <alignment horizontal="right" wrapText="1"/>
      <protection locked="0"/>
    </xf>
    <xf numFmtId="0" fontId="66" fillId="0" borderId="21" xfId="143" applyNumberFormat="1" applyBorder="1" applyAlignment="1" applyProtection="1">
      <alignment horizontal="right" wrapText="1"/>
      <protection locked="0"/>
    </xf>
    <xf numFmtId="0" fontId="66" fillId="0" borderId="15" xfId="143" applyNumberFormat="1" applyBorder="1" applyAlignment="1" applyProtection="1">
      <alignment horizontal="right" wrapText="1"/>
      <protection locked="0"/>
    </xf>
    <xf numFmtId="0" fontId="66" fillId="0" borderId="15" xfId="143" applyNumberFormat="1" applyBorder="1" applyAlignment="1">
      <alignment horizontal="right" wrapText="1"/>
    </xf>
    <xf numFmtId="4" fontId="66" fillId="0" borderId="21" xfId="143" applyNumberFormat="1" applyBorder="1" applyAlignment="1" applyProtection="1">
      <alignment horizontal="right" wrapText="1"/>
      <protection locked="0"/>
    </xf>
    <xf numFmtId="0" fontId="8" fillId="0" borderId="15" xfId="0" applyFont="1" applyFill="1" applyBorder="1" applyAlignment="1">
      <alignment horizontal="left" vertical="top" wrapText="1"/>
    </xf>
    <xf numFmtId="0" fontId="8" fillId="0" borderId="15" xfId="0" applyFont="1" applyBorder="1" applyAlignment="1">
      <alignment horizontal="left" vertical="top" wrapText="1"/>
    </xf>
    <xf numFmtId="0" fontId="8" fillId="0" borderId="15" xfId="0" applyNumberFormat="1" applyFont="1" applyFill="1" applyBorder="1" applyAlignment="1">
      <alignment horizontal="left" vertical="top" wrapText="1"/>
    </xf>
    <xf numFmtId="0" fontId="8" fillId="0" borderId="15" xfId="386" applyFont="1" applyFill="1" applyBorder="1" applyAlignment="1">
      <alignment horizontal="left" vertical="top" wrapText="1"/>
    </xf>
    <xf numFmtId="0" fontId="8" fillId="0" borderId="15" xfId="0" applyNumberFormat="1" applyFont="1" applyBorder="1" applyAlignment="1">
      <alignment horizontal="left" vertical="top" wrapText="1"/>
    </xf>
    <xf numFmtId="49" fontId="0" fillId="0" borderId="15" xfId="0" applyNumberFormat="1" applyBorder="1" applyAlignment="1">
      <alignment horizontal="left" vertical="top" wrapText="1"/>
    </xf>
    <xf numFmtId="0" fontId="0" fillId="0" borderId="15" xfId="0" applyNumberFormat="1" applyBorder="1" applyAlignment="1">
      <alignment horizontal="left" vertical="top" wrapText="1"/>
    </xf>
    <xf numFmtId="0" fontId="15" fillId="0" borderId="15" xfId="0" applyFont="1" applyBorder="1" applyAlignment="1">
      <alignment horizontal="left" vertical="top" wrapText="1"/>
    </xf>
    <xf numFmtId="0" fontId="39" fillId="0" borderId="15" xfId="0" applyFont="1" applyFill="1" applyBorder="1" applyAlignment="1">
      <alignment horizontal="left" vertical="top" wrapText="1"/>
    </xf>
    <xf numFmtId="0" fontId="39" fillId="0" borderId="15" xfId="0" applyFont="1" applyBorder="1" applyAlignment="1">
      <alignment horizontal="left" vertical="top" wrapText="1"/>
    </xf>
    <xf numFmtId="0" fontId="5" fillId="0" borderId="15" xfId="0" applyFont="1" applyBorder="1" applyAlignment="1">
      <alignment horizontal="left" vertical="top" wrapText="1"/>
    </xf>
    <xf numFmtId="0" fontId="7" fillId="0" borderId="15" xfId="0" applyFont="1" applyBorder="1" applyAlignment="1">
      <alignment horizontal="left" vertical="top" wrapText="1"/>
    </xf>
    <xf numFmtId="0" fontId="8" fillId="0" borderId="30" xfId="386" applyFont="1" applyFill="1" applyBorder="1" applyAlignment="1">
      <alignment horizontal="left" vertical="top" wrapText="1"/>
    </xf>
    <xf numFmtId="49" fontId="63" fillId="0" borderId="15" xfId="0"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31" xfId="0" applyBorder="1" applyAlignment="1">
      <alignment horizontal="left" vertical="top" wrapText="1"/>
    </xf>
    <xf numFmtId="0" fontId="13" fillId="0" borderId="15" xfId="0" applyFont="1" applyBorder="1" applyAlignment="1">
      <alignment horizontal="left" vertical="top" wrapText="1"/>
    </xf>
    <xf numFmtId="0" fontId="5" fillId="0" borderId="15" xfId="0" applyFont="1" applyFill="1" applyBorder="1" applyAlignment="1">
      <alignment horizontal="left" vertical="top" wrapText="1"/>
    </xf>
    <xf numFmtId="0" fontId="0" fillId="0" borderId="15" xfId="0" applyFill="1" applyBorder="1" applyAlignment="1">
      <alignment horizontal="left" vertical="top" wrapText="1"/>
    </xf>
    <xf numFmtId="49" fontId="5" fillId="0" borderId="15"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0" fontId="8" fillId="0" borderId="15" xfId="0" applyNumberFormat="1" applyFont="1" applyBorder="1" applyAlignment="1">
      <alignment horizontal="right" wrapText="1"/>
    </xf>
    <xf numFmtId="49" fontId="8" fillId="0" borderId="15" xfId="349" applyNumberFormat="1" applyBorder="1" applyAlignment="1">
      <alignment horizontal="left" vertical="top" wrapText="1"/>
    </xf>
    <xf numFmtId="0" fontId="8" fillId="0" borderId="15" xfId="349" applyNumberFormat="1" applyBorder="1" applyAlignment="1">
      <alignment horizontal="left" vertical="top" wrapText="1"/>
    </xf>
    <xf numFmtId="0" fontId="8" fillId="0" borderId="15" xfId="349" applyNumberFormat="1" applyFont="1" applyBorder="1" applyAlignment="1">
      <alignment horizontal="left" vertical="top" wrapText="1"/>
    </xf>
    <xf numFmtId="0" fontId="8" fillId="0" borderId="15" xfId="349" applyBorder="1" applyAlignment="1">
      <alignment horizontal="left" vertical="top" wrapText="1"/>
    </xf>
    <xf numFmtId="0" fontId="8" fillId="0" borderId="15" xfId="385" applyFont="1" applyFill="1" applyBorder="1" applyAlignment="1">
      <alignment horizontal="left" vertical="top" wrapText="1"/>
    </xf>
    <xf numFmtId="3" fontId="8" fillId="0" borderId="15" xfId="349" applyNumberFormat="1" applyFont="1" applyBorder="1" applyAlignment="1">
      <alignment horizontal="right" wrapText="1"/>
    </xf>
    <xf numFmtId="4" fontId="8" fillId="0" borderId="15" xfId="349" applyNumberFormat="1" applyFont="1" applyBorder="1" applyAlignment="1">
      <alignment horizontal="right" wrapText="1"/>
    </xf>
    <xf numFmtId="0" fontId="8" fillId="0" borderId="15" xfId="349" applyFont="1" applyBorder="1" applyAlignment="1">
      <alignment horizontal="left" vertical="top" wrapText="1"/>
    </xf>
    <xf numFmtId="0" fontId="0" fillId="0" borderId="0" xfId="0" applyFill="1" applyAlignment="1">
      <alignment horizontal="left" vertical="top" wrapText="1"/>
    </xf>
    <xf numFmtId="0" fontId="8" fillId="0" borderId="0" xfId="0" applyFont="1" applyAlignment="1">
      <alignment horizontal="left" vertical="top" wrapText="1"/>
    </xf>
    <xf numFmtId="4" fontId="0" fillId="0" borderId="0" xfId="0" applyNumberFormat="1" applyBorder="1" applyAlignment="1">
      <alignment horizontal="left" vertical="top" wrapText="1"/>
    </xf>
    <xf numFmtId="2" fontId="0" fillId="0" borderId="0" xfId="0" applyNumberFormat="1" applyBorder="1" applyAlignment="1">
      <alignment horizontal="left" vertical="top" wrapText="1"/>
    </xf>
    <xf numFmtId="0" fontId="0" fillId="0" borderId="0" xfId="0" applyNumberFormat="1" applyAlignment="1">
      <alignment horizontal="left" vertical="top" wrapText="1"/>
    </xf>
    <xf numFmtId="3" fontId="0" fillId="0" borderId="0" xfId="0" applyNumberFormat="1" applyAlignment="1">
      <alignment horizontal="left" vertical="top" wrapText="1"/>
    </xf>
    <xf numFmtId="0" fontId="11" fillId="0" borderId="15" xfId="0" applyFont="1" applyBorder="1" applyAlignment="1">
      <alignment horizontal="right" wrapText="1"/>
    </xf>
    <xf numFmtId="4" fontId="8" fillId="0" borderId="15" xfId="0" applyNumberFormat="1" applyFont="1" applyBorder="1" applyAlignment="1">
      <alignment horizontal="right" wrapText="1"/>
    </xf>
    <xf numFmtId="0" fontId="11" fillId="0" borderId="15" xfId="0" applyFont="1" applyFill="1" applyBorder="1" applyAlignment="1">
      <alignment horizontal="right" wrapText="1"/>
    </xf>
    <xf numFmtId="4" fontId="8" fillId="0" borderId="15" xfId="0" applyNumberFormat="1" applyFont="1" applyFill="1" applyBorder="1" applyAlignment="1">
      <alignment horizontal="right" wrapText="1"/>
    </xf>
    <xf numFmtId="4" fontId="0" fillId="0" borderId="15" xfId="0" applyNumberFormat="1" applyBorder="1" applyAlignment="1">
      <alignment horizontal="right" wrapText="1"/>
    </xf>
    <xf numFmtId="0" fontId="8" fillId="0" borderId="15" xfId="0" applyFont="1" applyBorder="1" applyAlignment="1">
      <alignment horizontal="right" wrapText="1"/>
    </xf>
    <xf numFmtId="4" fontId="0" fillId="0" borderId="15" xfId="0" applyNumberFormat="1" applyFill="1" applyBorder="1" applyAlignment="1">
      <alignment horizontal="right" wrapText="1"/>
    </xf>
    <xf numFmtId="0" fontId="8" fillId="0" borderId="15" xfId="0" applyFont="1" applyFill="1" applyBorder="1" applyAlignment="1">
      <alignment horizontal="right" wrapText="1"/>
    </xf>
    <xf numFmtId="4" fontId="8" fillId="0" borderId="15" xfId="386" applyNumberFormat="1" applyFont="1" applyFill="1" applyBorder="1" applyAlignment="1">
      <alignment horizontal="right" wrapText="1"/>
    </xf>
    <xf numFmtId="0" fontId="0" fillId="0" borderId="15" xfId="0" applyNumberFormat="1" applyFill="1" applyBorder="1" applyAlignment="1">
      <alignment horizontal="right" wrapText="1"/>
    </xf>
    <xf numFmtId="0" fontId="5" fillId="0" borderId="15" xfId="0" applyFont="1" applyBorder="1" applyAlignment="1">
      <alignment horizontal="right" wrapText="1"/>
    </xf>
    <xf numFmtId="0" fontId="8" fillId="0" borderId="31" xfId="0" applyNumberFormat="1" applyFont="1" applyBorder="1" applyAlignment="1">
      <alignment horizontal="right" wrapText="1"/>
    </xf>
    <xf numFmtId="4" fontId="8" fillId="0" borderId="31" xfId="0" applyNumberFormat="1" applyFont="1" applyBorder="1" applyAlignment="1">
      <alignment horizontal="right" wrapText="1"/>
    </xf>
    <xf numFmtId="4" fontId="0" fillId="0" borderId="31" xfId="0" applyNumberFormat="1" applyFill="1" applyBorder="1" applyAlignment="1">
      <alignment horizontal="right" wrapText="1"/>
    </xf>
    <xf numFmtId="0" fontId="8" fillId="0" borderId="15" xfId="349" applyNumberFormat="1" applyBorder="1" applyAlignment="1">
      <alignment horizontal="right" wrapText="1"/>
    </xf>
    <xf numFmtId="0" fontId="8" fillId="0" borderId="19" xfId="0" applyNumberFormat="1" applyFont="1" applyBorder="1" applyAlignment="1">
      <alignment horizontal="right" wrapText="1"/>
    </xf>
    <xf numFmtId="4" fontId="8" fillId="0" borderId="19" xfId="0" applyNumberFormat="1" applyFont="1" applyBorder="1" applyAlignment="1">
      <alignment horizontal="right" wrapText="1"/>
    </xf>
    <xf numFmtId="4" fontId="0" fillId="0" borderId="19" xfId="0" applyNumberFormat="1" applyFill="1" applyBorder="1" applyAlignment="1">
      <alignment horizontal="right" wrapText="1"/>
    </xf>
    <xf numFmtId="0" fontId="73" fillId="0" borderId="15" xfId="0" applyFont="1" applyBorder="1" applyAlignment="1">
      <alignment horizontal="right" wrapText="1"/>
    </xf>
    <xf numFmtId="4" fontId="73" fillId="0" borderId="15" xfId="0" applyNumberFormat="1" applyFont="1" applyBorder="1" applyAlignment="1">
      <alignment horizontal="right" wrapText="1"/>
    </xf>
    <xf numFmtId="2" fontId="8" fillId="0" borderId="15" xfId="349" applyNumberFormat="1" applyFont="1" applyBorder="1" applyAlignment="1">
      <alignment horizontal="right" wrapText="1"/>
    </xf>
    <xf numFmtId="2" fontId="8" fillId="0" borderId="15" xfId="349" applyNumberFormat="1" applyFont="1" applyFill="1" applyBorder="1" applyAlignment="1">
      <alignment horizontal="right" wrapText="1"/>
    </xf>
    <xf numFmtId="4" fontId="8" fillId="0" borderId="15" xfId="349" applyNumberFormat="1" applyBorder="1" applyAlignment="1">
      <alignment horizontal="right" wrapText="1"/>
    </xf>
    <xf numFmtId="0" fontId="8" fillId="0" borderId="15" xfId="386" applyFont="1" applyFill="1" applyBorder="1" applyAlignment="1">
      <alignment horizontal="right" wrapText="1"/>
    </xf>
    <xf numFmtId="0" fontId="8" fillId="0" borderId="30" xfId="386" applyFont="1" applyFill="1" applyBorder="1" applyAlignment="1">
      <alignment horizontal="right" wrapText="1"/>
    </xf>
    <xf numFmtId="4" fontId="8" fillId="0" borderId="30" xfId="386" applyNumberFormat="1" applyFont="1" applyFill="1" applyBorder="1" applyAlignment="1">
      <alignment horizontal="right" wrapText="1"/>
    </xf>
    <xf numFmtId="0" fontId="63" fillId="0" borderId="15" xfId="0" applyNumberFormat="1" applyFont="1" applyFill="1" applyBorder="1" applyAlignment="1">
      <alignment horizontal="right" wrapText="1"/>
    </xf>
    <xf numFmtId="4" fontId="63" fillId="0" borderId="15" xfId="0" applyNumberFormat="1" applyFont="1" applyFill="1" applyBorder="1" applyAlignment="1">
      <alignment horizontal="right" wrapText="1"/>
    </xf>
    <xf numFmtId="49" fontId="0" fillId="0" borderId="15" xfId="0" applyNumberFormat="1" applyBorder="1" applyAlignment="1">
      <alignment horizontal="right" wrapText="1"/>
    </xf>
    <xf numFmtId="0" fontId="63" fillId="0" borderId="15" xfId="0" applyNumberFormat="1" applyFont="1" applyBorder="1" applyAlignment="1">
      <alignment horizontal="right" wrapText="1"/>
    </xf>
    <xf numFmtId="4" fontId="63" fillId="0" borderId="15" xfId="0" applyNumberFormat="1" applyFont="1" applyBorder="1" applyAlignment="1">
      <alignment horizontal="right" wrapText="1"/>
    </xf>
    <xf numFmtId="4" fontId="3" fillId="0" borderId="15" xfId="0" applyNumberFormat="1" applyFont="1" applyFill="1" applyBorder="1" applyAlignment="1">
      <alignment horizontal="right" wrapText="1"/>
    </xf>
    <xf numFmtId="4" fontId="3" fillId="0" borderId="16" xfId="0" applyNumberFormat="1" applyFont="1" applyBorder="1" applyAlignment="1">
      <alignment horizontal="right" wrapText="1"/>
    </xf>
    <xf numFmtId="0" fontId="71" fillId="0" borderId="20" xfId="0" applyFont="1" applyFill="1" applyBorder="1" applyAlignment="1">
      <alignment horizontal="left" vertical="top" wrapText="1"/>
    </xf>
    <xf numFmtId="0" fontId="5" fillId="0" borderId="20" xfId="0" applyFont="1" applyBorder="1" applyAlignment="1">
      <alignment horizontal="left" vertical="top" wrapText="1"/>
    </xf>
    <xf numFmtId="4" fontId="8" fillId="0" borderId="21" xfId="386" applyNumberFormat="1" applyFont="1" applyFill="1" applyBorder="1" applyAlignment="1">
      <alignment horizontal="right" wrapText="1"/>
    </xf>
    <xf numFmtId="4" fontId="0" fillId="0" borderId="21" xfId="0" applyNumberFormat="1" applyBorder="1" applyAlignment="1">
      <alignment horizontal="right" wrapText="1"/>
    </xf>
    <xf numFmtId="49" fontId="8" fillId="0" borderId="20" xfId="0" applyNumberFormat="1" applyFont="1" applyBorder="1" applyAlignment="1">
      <alignment horizontal="left" vertical="top" wrapText="1"/>
    </xf>
    <xf numFmtId="49" fontId="5" fillId="0" borderId="20" xfId="0" applyNumberFormat="1" applyFont="1" applyFill="1" applyBorder="1" applyAlignment="1">
      <alignment horizontal="left" vertical="top" wrapText="1"/>
    </xf>
    <xf numFmtId="49" fontId="0" fillId="0" borderId="32" xfId="0" applyNumberFormat="1" applyBorder="1" applyAlignment="1">
      <alignment horizontal="left" vertical="top" wrapText="1"/>
    </xf>
    <xf numFmtId="49" fontId="8" fillId="0" borderId="20" xfId="349" applyNumberFormat="1" applyBorder="1" applyAlignment="1">
      <alignment horizontal="left" vertical="top" wrapText="1"/>
    </xf>
    <xf numFmtId="4" fontId="8" fillId="0" borderId="21" xfId="386" applyNumberFormat="1" applyFont="1" applyBorder="1" applyAlignment="1">
      <alignment horizontal="right" wrapText="1"/>
    </xf>
    <xf numFmtId="49" fontId="5" fillId="0" borderId="20" xfId="349" applyNumberFormat="1" applyFont="1" applyFill="1" applyBorder="1" applyAlignment="1">
      <alignment horizontal="left" vertical="top" wrapText="1"/>
    </xf>
    <xf numFmtId="0" fontId="8" fillId="0" borderId="0" xfId="349" applyBorder="1" applyAlignment="1">
      <alignment horizontal="right" wrapText="1"/>
    </xf>
    <xf numFmtId="0" fontId="5" fillId="0" borderId="33" xfId="0" applyFont="1" applyBorder="1" applyAlignment="1">
      <alignment horizontal="left" vertical="top" wrapText="1"/>
    </xf>
    <xf numFmtId="49" fontId="62" fillId="0" borderId="20" xfId="0" applyNumberFormat="1" applyFont="1" applyBorder="1" applyAlignment="1">
      <alignment horizontal="left" vertical="top" wrapText="1"/>
    </xf>
    <xf numFmtId="49" fontId="62" fillId="0" borderId="20" xfId="0" applyNumberFormat="1" applyFont="1" applyFill="1" applyBorder="1" applyAlignment="1">
      <alignment horizontal="left" vertical="top" wrapText="1"/>
    </xf>
    <xf numFmtId="49" fontId="8" fillId="0" borderId="20" xfId="0" applyNumberFormat="1" applyFont="1" applyFill="1" applyBorder="1" applyAlignment="1">
      <alignment horizontal="left" vertical="top" wrapText="1"/>
    </xf>
    <xf numFmtId="49" fontId="5" fillId="0" borderId="20" xfId="0" applyNumberFormat="1" applyFont="1" applyBorder="1" applyAlignment="1">
      <alignment horizontal="left" vertical="top" wrapText="1"/>
    </xf>
    <xf numFmtId="4" fontId="5" fillId="0" borderId="21" xfId="0" applyNumberFormat="1" applyFont="1" applyBorder="1" applyAlignment="1">
      <alignment horizontal="right" wrapText="1"/>
    </xf>
    <xf numFmtId="4" fontId="8" fillId="0" borderId="21" xfId="0" applyNumberFormat="1" applyFont="1" applyBorder="1" applyAlignment="1">
      <alignment horizontal="right" wrapText="1"/>
    </xf>
    <xf numFmtId="49" fontId="73" fillId="0" borderId="20" xfId="0" applyNumberFormat="1" applyFont="1" applyBorder="1" applyAlignment="1">
      <alignment horizontal="left" vertical="top" wrapText="1"/>
    </xf>
    <xf numFmtId="0" fontId="5" fillId="0" borderId="20" xfId="349" applyFont="1" applyBorder="1" applyAlignment="1">
      <alignment horizontal="left" vertical="top" wrapText="1"/>
    </xf>
    <xf numFmtId="4" fontId="64" fillId="0" borderId="21" xfId="0" applyNumberFormat="1" applyFont="1" applyBorder="1" applyAlignment="1">
      <alignment horizontal="right" wrapText="1"/>
    </xf>
    <xf numFmtId="4" fontId="0" fillId="0" borderId="21" xfId="0" applyNumberFormat="1" applyFill="1" applyBorder="1" applyAlignment="1">
      <alignment horizontal="right" wrapText="1"/>
    </xf>
    <xf numFmtId="49" fontId="0" fillId="0" borderId="20" xfId="0" applyNumberFormat="1" applyFill="1" applyBorder="1" applyAlignment="1">
      <alignment horizontal="left" vertical="top" wrapText="1"/>
    </xf>
    <xf numFmtId="49" fontId="35" fillId="0" borderId="20" xfId="0" applyNumberFormat="1" applyFont="1" applyFill="1" applyBorder="1" applyAlignment="1">
      <alignment horizontal="left" vertical="top" wrapText="1"/>
    </xf>
    <xf numFmtId="4" fontId="5" fillId="0" borderId="21" xfId="0" applyNumberFormat="1" applyFont="1" applyFill="1" applyBorder="1" applyAlignment="1">
      <alignment horizontal="right" wrapText="1"/>
    </xf>
    <xf numFmtId="0" fontId="63" fillId="0" borderId="20" xfId="0" applyFont="1" applyFill="1" applyBorder="1" applyAlignment="1">
      <alignment horizontal="left" vertical="top" wrapText="1"/>
    </xf>
    <xf numFmtId="4" fontId="63" fillId="0" borderId="21" xfId="0" applyNumberFormat="1" applyFont="1" applyBorder="1" applyAlignment="1">
      <alignment horizontal="right" wrapText="1"/>
    </xf>
    <xf numFmtId="49" fontId="3" fillId="0" borderId="20" xfId="0" applyNumberFormat="1" applyFont="1" applyBorder="1" applyAlignment="1">
      <alignment horizontal="left" vertical="top" wrapText="1"/>
    </xf>
    <xf numFmtId="4" fontId="3" fillId="0" borderId="34" xfId="0" applyNumberFormat="1" applyFont="1" applyBorder="1" applyAlignment="1">
      <alignment horizontal="right" wrapText="1"/>
    </xf>
    <xf numFmtId="0" fontId="8" fillId="0" borderId="15" xfId="0" applyFont="1" applyFill="1" applyBorder="1" applyAlignment="1">
      <alignment horizontal="justify" vertical="top" wrapText="1"/>
    </xf>
    <xf numFmtId="0" fontId="8" fillId="0" borderId="15" xfId="386" applyFont="1" applyFill="1" applyBorder="1" applyAlignment="1">
      <alignment horizontal="justify" vertical="top" wrapText="1"/>
    </xf>
    <xf numFmtId="4" fontId="66" fillId="0" borderId="15" xfId="143" applyNumberFormat="1" applyBorder="1" applyAlignment="1" applyProtection="1">
      <alignment horizontal="right" wrapText="1"/>
      <protection locked="0"/>
    </xf>
    <xf numFmtId="4" fontId="66" fillId="0" borderId="15" xfId="143" applyNumberFormat="1" applyBorder="1" applyAlignment="1">
      <alignment horizontal="right" wrapText="1"/>
    </xf>
    <xf numFmtId="4" fontId="5" fillId="0" borderId="21" xfId="143" applyNumberFormat="1" applyFont="1" applyBorder="1" applyAlignment="1" applyProtection="1">
      <alignment horizontal="right" wrapText="1"/>
      <protection locked="0"/>
    </xf>
    <xf numFmtId="4" fontId="66" fillId="0" borderId="15" xfId="143" applyNumberFormat="1" applyFont="1" applyBorder="1" applyAlignment="1">
      <alignment horizontal="right" wrapText="1"/>
    </xf>
    <xf numFmtId="4" fontId="39" fillId="0" borderId="21" xfId="143" applyNumberFormat="1" applyFont="1" applyBorder="1" applyAlignment="1" applyProtection="1">
      <alignment horizontal="right" wrapText="1"/>
      <protection locked="0"/>
    </xf>
    <xf numFmtId="4" fontId="72" fillId="0" borderId="21" xfId="143" applyNumberFormat="1" applyFont="1" applyBorder="1" applyAlignment="1" applyProtection="1">
      <alignment horizontal="right" wrapText="1"/>
      <protection locked="0"/>
    </xf>
    <xf numFmtId="4" fontId="39" fillId="0" borderId="15" xfId="143" applyNumberFormat="1" applyFont="1" applyBorder="1" applyAlignment="1">
      <alignment horizontal="right" wrapText="1"/>
    </xf>
    <xf numFmtId="4" fontId="39" fillId="0" borderId="21" xfId="143" applyNumberFormat="1" applyFont="1" applyFill="1" applyBorder="1" applyAlignment="1" applyProtection="1">
      <alignment horizontal="right" wrapText="1"/>
      <protection locked="0"/>
    </xf>
    <xf numFmtId="4" fontId="8" fillId="0" borderId="15" xfId="143" applyNumberFormat="1" applyFont="1" applyBorder="1" applyAlignment="1">
      <alignment horizontal="right" wrapText="1"/>
    </xf>
    <xf numFmtId="4" fontId="71" fillId="0" borderId="15" xfId="143" applyNumberFormat="1" applyFont="1" applyBorder="1" applyAlignment="1" applyProtection="1">
      <alignment horizontal="right" wrapText="1"/>
      <protection locked="0"/>
    </xf>
    <xf numFmtId="4" fontId="71" fillId="0" borderId="21" xfId="143" applyNumberFormat="1" applyFont="1" applyBorder="1" applyAlignment="1" applyProtection="1">
      <alignment horizontal="right" wrapText="1"/>
      <protection locked="0"/>
    </xf>
    <xf numFmtId="4" fontId="64" fillId="0" borderId="21" xfId="143" applyNumberFormat="1" applyFont="1" applyBorder="1" applyAlignment="1" applyProtection="1">
      <alignment horizontal="right" wrapText="1"/>
      <protection locked="0"/>
    </xf>
    <xf numFmtId="4" fontId="8" fillId="0" borderId="15" xfId="143" applyNumberFormat="1" applyFont="1" applyFill="1" applyBorder="1" applyAlignment="1">
      <alignment horizontal="right" wrapText="1"/>
    </xf>
    <xf numFmtId="4" fontId="8" fillId="0" borderId="15" xfId="143" applyNumberFormat="1" applyFont="1" applyFill="1" applyBorder="1" applyAlignment="1" applyProtection="1">
      <alignment horizontal="right" wrapText="1"/>
      <protection locked="0"/>
    </xf>
    <xf numFmtId="4" fontId="8" fillId="0" borderId="21" xfId="143" applyNumberFormat="1" applyFont="1" applyFill="1" applyBorder="1" applyAlignment="1" applyProtection="1">
      <alignment horizontal="right" wrapText="1"/>
      <protection locked="0"/>
    </xf>
    <xf numFmtId="4" fontId="63" fillId="0" borderId="15" xfId="143" applyNumberFormat="1" applyFont="1" applyFill="1" applyBorder="1" applyAlignment="1">
      <alignment horizontal="right" wrapText="1"/>
    </xf>
    <xf numFmtId="4" fontId="63" fillId="0" borderId="15" xfId="143" applyNumberFormat="1" applyFont="1" applyBorder="1" applyAlignment="1">
      <alignment horizontal="right" wrapText="1"/>
    </xf>
    <xf numFmtId="0" fontId="86" fillId="0" borderId="15" xfId="0" applyNumberFormat="1" applyFont="1" applyFill="1" applyBorder="1" applyAlignment="1">
      <alignment horizontal="right" wrapText="1"/>
    </xf>
    <xf numFmtId="0" fontId="86" fillId="0" borderId="15" xfId="143" applyNumberFormat="1" applyFont="1" applyFill="1" applyBorder="1" applyAlignment="1">
      <alignment horizontal="right" wrapText="1"/>
    </xf>
    <xf numFmtId="0" fontId="86" fillId="0" borderId="15" xfId="143" applyNumberFormat="1" applyFont="1" applyFill="1" applyBorder="1" applyAlignment="1" applyProtection="1">
      <alignment horizontal="right" wrapText="1"/>
      <protection locked="0"/>
    </xf>
    <xf numFmtId="0" fontId="86" fillId="0" borderId="21" xfId="143" applyNumberFormat="1" applyFont="1" applyFill="1" applyBorder="1" applyAlignment="1" applyProtection="1">
      <alignment horizontal="right" wrapText="1"/>
      <protection locked="0"/>
    </xf>
    <xf numFmtId="0" fontId="86" fillId="50" borderId="20" xfId="0" applyFont="1" applyFill="1" applyBorder="1" applyAlignment="1">
      <alignment horizontal="left" vertical="top" wrapText="1"/>
    </xf>
    <xf numFmtId="0" fontId="86" fillId="50" borderId="15" xfId="0" applyNumberFormat="1" applyFont="1" applyFill="1" applyBorder="1" applyAlignment="1">
      <alignment horizontal="right" wrapText="1"/>
    </xf>
    <xf numFmtId="0" fontId="86" fillId="50" borderId="15" xfId="143" applyNumberFormat="1" applyFont="1" applyFill="1" applyBorder="1" applyAlignment="1">
      <alignment horizontal="right" wrapText="1"/>
    </xf>
    <xf numFmtId="0" fontId="86" fillId="50" borderId="15" xfId="143" applyNumberFormat="1" applyFont="1" applyFill="1" applyBorder="1" applyAlignment="1" applyProtection="1">
      <alignment horizontal="right" wrapText="1"/>
      <protection locked="0"/>
    </xf>
    <xf numFmtId="0" fontId="86" fillId="50" borderId="21" xfId="143" applyNumberFormat="1" applyFont="1" applyFill="1" applyBorder="1" applyAlignment="1" applyProtection="1">
      <alignment horizontal="right" wrapText="1"/>
      <protection locked="0"/>
    </xf>
    <xf numFmtId="4" fontId="66" fillId="0" borderId="15" xfId="143" applyNumberFormat="1" applyBorder="1" applyAlignment="1">
      <alignment horizontal="right" vertical="top" wrapText="1"/>
    </xf>
    <xf numFmtId="4" fontId="66" fillId="0" borderId="15" xfId="143" applyNumberFormat="1" applyFill="1" applyBorder="1" applyAlignment="1">
      <alignment horizontal="right" wrapText="1"/>
    </xf>
    <xf numFmtId="49" fontId="0" fillId="0" borderId="15" xfId="0" applyNumberFormat="1" applyFill="1" applyBorder="1" applyAlignment="1">
      <alignment horizontal="left" vertical="top" wrapText="1"/>
    </xf>
    <xf numFmtId="0" fontId="8" fillId="0" borderId="15" xfId="349" applyNumberFormat="1" applyFill="1" applyBorder="1" applyAlignment="1">
      <alignment horizontal="center" wrapText="1"/>
    </xf>
    <xf numFmtId="4" fontId="8" fillId="0" borderId="15" xfId="349" applyNumberFormat="1" applyFont="1" applyFill="1" applyBorder="1" applyAlignment="1">
      <alignment wrapText="1"/>
    </xf>
    <xf numFmtId="4" fontId="8" fillId="0" borderId="15" xfId="349" applyNumberFormat="1" applyFill="1" applyBorder="1" applyAlignment="1">
      <alignment wrapText="1"/>
    </xf>
    <xf numFmtId="49" fontId="0" fillId="0" borderId="33" xfId="0" applyNumberFormat="1" applyBorder="1" applyAlignment="1">
      <alignment horizontal="left" vertical="top" wrapText="1"/>
    </xf>
    <xf numFmtId="0" fontId="0" fillId="0" borderId="19" xfId="0" applyBorder="1" applyAlignment="1">
      <alignment horizontal="left" vertical="top" wrapText="1"/>
    </xf>
    <xf numFmtId="4" fontId="8" fillId="0" borderId="15" xfId="174" applyNumberFormat="1" applyBorder="1" applyAlignment="1" applyProtection="1">
      <alignment horizontal="right" wrapText="1"/>
      <protection locked="0"/>
    </xf>
    <xf numFmtId="49" fontId="94" fillId="0" borderId="13" xfId="0" applyNumberFormat="1" applyFont="1" applyFill="1" applyBorder="1" applyAlignment="1">
      <alignment horizontal="justify" vertical="justify"/>
    </xf>
    <xf numFmtId="0" fontId="92" fillId="0" borderId="13" xfId="0" applyNumberFormat="1" applyFont="1" applyFill="1" applyBorder="1" applyAlignment="1">
      <alignment horizontal="center" vertical="justify"/>
    </xf>
    <xf numFmtId="0" fontId="92" fillId="0" borderId="13" xfId="165" applyNumberFormat="1" applyFont="1" applyFill="1" applyBorder="1" applyAlignment="1">
      <alignment horizontal="right" vertical="justify"/>
    </xf>
    <xf numFmtId="0" fontId="92" fillId="0" borderId="13" xfId="165" applyNumberFormat="1" applyFont="1" applyFill="1" applyBorder="1" applyAlignment="1" applyProtection="1">
      <alignment horizontal="justify" vertical="justify"/>
      <protection locked="0"/>
    </xf>
    <xf numFmtId="4" fontId="8" fillId="0" borderId="13" xfId="0" applyNumberFormat="1" applyFont="1" applyBorder="1"/>
    <xf numFmtId="4" fontId="8" fillId="0" borderId="13" xfId="165" applyNumberFormat="1" applyFont="1" applyBorder="1" applyAlignment="1" applyProtection="1">
      <alignment horizontal="right"/>
      <protection locked="0"/>
    </xf>
    <xf numFmtId="4" fontId="100" fillId="0" borderId="13" xfId="165" applyNumberFormat="1" applyFont="1" applyBorder="1" applyAlignment="1">
      <alignment horizontal="right" vertical="justify"/>
    </xf>
    <xf numFmtId="0" fontId="8" fillId="0" borderId="13" xfId="0" applyFont="1" applyFill="1" applyBorder="1"/>
    <xf numFmtId="0" fontId="8" fillId="0" borderId="13" xfId="0" applyFont="1" applyBorder="1" applyAlignment="1">
      <alignment horizontal="left" vertical="top"/>
    </xf>
    <xf numFmtId="0" fontId="5" fillId="48" borderId="12" xfId="0" applyFont="1" applyFill="1" applyBorder="1" applyAlignment="1">
      <alignment horizontal="right" vertical="center"/>
    </xf>
    <xf numFmtId="49" fontId="5" fillId="48" borderId="14" xfId="0" applyNumberFormat="1" applyFont="1" applyFill="1" applyBorder="1" applyAlignment="1">
      <alignment horizontal="left" vertical="center"/>
    </xf>
    <xf numFmtId="49" fontId="35" fillId="47" borderId="15" xfId="351" applyNumberFormat="1" applyFont="1" applyFill="1" applyBorder="1" applyAlignment="1">
      <alignment horizontal="center" vertical="center" wrapText="1"/>
    </xf>
    <xf numFmtId="49" fontId="8" fillId="0" borderId="12" xfId="351" applyNumberFormat="1" applyFont="1" applyFill="1" applyBorder="1" applyAlignment="1">
      <alignment horizontal="right" vertical="top"/>
    </xf>
    <xf numFmtId="49" fontId="8" fillId="0" borderId="14" xfId="351" applyNumberFormat="1" applyFont="1" applyFill="1" applyBorder="1" applyAlignment="1">
      <alignment horizontal="justify" vertical="justify"/>
    </xf>
    <xf numFmtId="0" fontId="8" fillId="0" borderId="14" xfId="351" applyNumberFormat="1" applyFont="1" applyFill="1" applyBorder="1" applyAlignment="1">
      <alignment horizontal="center" vertical="justify"/>
    </xf>
    <xf numFmtId="2" fontId="8" fillId="0" borderId="14" xfId="165" applyNumberFormat="1" applyFont="1" applyFill="1" applyBorder="1" applyAlignment="1">
      <alignment horizontal="justify" vertical="justify"/>
    </xf>
    <xf numFmtId="49" fontId="8" fillId="0" borderId="12" xfId="0" applyNumberFormat="1" applyFont="1" applyBorder="1" applyAlignment="1">
      <alignment horizontal="right" vertical="top"/>
    </xf>
    <xf numFmtId="2" fontId="8" fillId="0" borderId="12" xfId="444" applyNumberFormat="1" applyFont="1" applyBorder="1"/>
    <xf numFmtId="0" fontId="8" fillId="0" borderId="14" xfId="0" applyNumberFormat="1" applyFont="1" applyBorder="1"/>
    <xf numFmtId="2" fontId="8" fillId="0" borderId="12" xfId="351" applyNumberFormat="1" applyFont="1" applyBorder="1" applyAlignment="1">
      <alignment horizontal="right"/>
    </xf>
    <xf numFmtId="4" fontId="8" fillId="0" borderId="14" xfId="444" applyNumberFormat="1" applyFont="1" applyBorder="1" applyAlignment="1" applyProtection="1">
      <alignment horizontal="right"/>
      <protection locked="0"/>
    </xf>
    <xf numFmtId="2" fontId="8" fillId="0" borderId="12" xfId="351" applyNumberFormat="1" applyFont="1" applyBorder="1"/>
    <xf numFmtId="49" fontId="8" fillId="0" borderId="12" xfId="351" applyNumberFormat="1" applyFont="1" applyBorder="1" applyAlignment="1">
      <alignment horizontal="right" vertical="top"/>
    </xf>
    <xf numFmtId="0" fontId="8" fillId="0" borderId="12" xfId="351" applyNumberFormat="1" applyFont="1" applyBorder="1" applyAlignment="1">
      <alignment horizontal="justify" vertical="justify" wrapText="1"/>
    </xf>
    <xf numFmtId="4" fontId="8" fillId="0" borderId="14" xfId="165" applyNumberFormat="1" applyFont="1" applyBorder="1" applyAlignment="1" applyProtection="1">
      <alignment horizontal="right"/>
      <protection locked="0"/>
    </xf>
    <xf numFmtId="2" fontId="8" fillId="0" borderId="14" xfId="351" applyNumberFormat="1" applyFont="1" applyBorder="1"/>
    <xf numFmtId="2" fontId="8" fillId="0" borderId="14" xfId="0" applyNumberFormat="1" applyFont="1" applyBorder="1"/>
    <xf numFmtId="4" fontId="8" fillId="0" borderId="12" xfId="444" applyNumberFormat="1" applyFont="1" applyBorder="1" applyAlignment="1" applyProtection="1">
      <alignment horizontal="right"/>
      <protection locked="0"/>
    </xf>
    <xf numFmtId="0" fontId="8" fillId="0" borderId="14" xfId="0" applyNumberFormat="1" applyFont="1" applyBorder="1" applyAlignment="1">
      <alignment horizontal="center"/>
    </xf>
    <xf numFmtId="2" fontId="8" fillId="0" borderId="14" xfId="165" applyNumberFormat="1" applyFont="1" applyBorder="1"/>
    <xf numFmtId="0" fontId="8" fillId="0" borderId="14" xfId="351" applyFont="1" applyBorder="1" applyAlignment="1">
      <alignment horizontal="right" vertical="top"/>
    </xf>
    <xf numFmtId="2" fontId="8" fillId="0" borderId="14" xfId="165" applyNumberFormat="1" applyFont="1" applyBorder="1" applyAlignment="1">
      <alignment horizontal="right"/>
    </xf>
    <xf numFmtId="2" fontId="8" fillId="0" borderId="14" xfId="351" applyNumberFormat="1" applyFont="1" applyBorder="1" applyAlignment="1">
      <alignment horizontal="justify" vertical="justify" wrapText="1"/>
    </xf>
    <xf numFmtId="0" fontId="8" fillId="0" borderId="14" xfId="165" applyNumberFormat="1" applyFont="1" applyBorder="1" applyAlignment="1" applyProtection="1">
      <alignment horizontal="justify" vertical="justify"/>
      <protection locked="0"/>
    </xf>
    <xf numFmtId="49" fontId="8" fillId="49" borderId="12" xfId="351" applyNumberFormat="1" applyFont="1" applyFill="1" applyBorder="1" applyAlignment="1">
      <alignment horizontal="right" vertical="top"/>
    </xf>
    <xf numFmtId="2" fontId="8" fillId="49" borderId="14" xfId="351" applyNumberFormat="1" applyFont="1" applyFill="1" applyBorder="1"/>
    <xf numFmtId="49" fontId="5" fillId="48" borderId="12" xfId="351" applyNumberFormat="1" applyFont="1" applyFill="1" applyBorder="1" applyAlignment="1">
      <alignment horizontal="right" vertical="top"/>
    </xf>
    <xf numFmtId="2" fontId="8" fillId="0" borderId="14" xfId="165" applyNumberFormat="1" applyFont="1" applyBorder="1" applyAlignment="1">
      <alignment horizontal="right" vertical="justify"/>
    </xf>
    <xf numFmtId="4" fontId="8" fillId="0" borderId="14" xfId="165" applyNumberFormat="1" applyFont="1" applyBorder="1" applyAlignment="1" applyProtection="1">
      <alignment horizontal="right" vertical="justify"/>
      <protection locked="0"/>
    </xf>
    <xf numFmtId="4" fontId="8" fillId="0" borderId="12" xfId="444" applyNumberFormat="1" applyFont="1" applyFill="1" applyBorder="1" applyAlignment="1" applyProtection="1">
      <alignment horizontal="right"/>
      <protection locked="0"/>
    </xf>
    <xf numFmtId="4" fontId="8" fillId="0" borderId="12" xfId="165" applyNumberFormat="1" applyFont="1" applyBorder="1" applyAlignment="1" applyProtection="1">
      <alignment horizontal="right"/>
      <protection locked="0"/>
    </xf>
    <xf numFmtId="4" fontId="8" fillId="0" borderId="12" xfId="165" applyNumberFormat="1" applyFont="1" applyBorder="1" applyAlignment="1" applyProtection="1">
      <alignment horizontal="right" vertical="top"/>
      <protection locked="0"/>
    </xf>
    <xf numFmtId="2" fontId="11" fillId="0" borderId="12" xfId="351" applyNumberFormat="1" applyFont="1" applyFill="1" applyBorder="1" applyAlignment="1">
      <alignment horizontal="center"/>
    </xf>
    <xf numFmtId="0" fontId="8" fillId="0" borderId="14" xfId="0" applyFont="1" applyBorder="1" applyAlignment="1">
      <alignment horizontal="justify" vertical="justify"/>
    </xf>
    <xf numFmtId="2" fontId="8" fillId="0" borderId="12" xfId="165" applyNumberFormat="1" applyFont="1" applyFill="1" applyBorder="1"/>
    <xf numFmtId="0" fontId="0" fillId="0" borderId="12" xfId="0" applyBorder="1"/>
    <xf numFmtId="2" fontId="0" fillId="0" borderId="14" xfId="0" applyNumberFormat="1" applyBorder="1"/>
    <xf numFmtId="2" fontId="0" fillId="0" borderId="12" xfId="0" applyNumberFormat="1" applyBorder="1"/>
    <xf numFmtId="2" fontId="8" fillId="0" borderId="13" xfId="0" applyNumberFormat="1" applyFont="1" applyFill="1" applyBorder="1"/>
    <xf numFmtId="4" fontId="8" fillId="0" borderId="12" xfId="165" applyNumberFormat="1" applyFont="1" applyFill="1" applyBorder="1" applyAlignment="1" applyProtection="1">
      <alignment horizontal="right"/>
      <protection locked="0"/>
    </xf>
    <xf numFmtId="0" fontId="8" fillId="0" borderId="13" xfId="0" applyNumberFormat="1" applyFont="1" applyFill="1" applyBorder="1" applyAlignment="1">
      <alignment horizontal="center"/>
    </xf>
    <xf numFmtId="2" fontId="8" fillId="0" borderId="13" xfId="165" applyNumberFormat="1" applyFont="1" applyFill="1" applyBorder="1"/>
    <xf numFmtId="0" fontId="8" fillId="0" borderId="12" xfId="0" applyNumberFormat="1" applyFont="1" applyFill="1" applyBorder="1"/>
    <xf numFmtId="0" fontId="8" fillId="0" borderId="0" xfId="0" applyFont="1" applyFill="1" applyBorder="1" applyAlignment="1">
      <alignment horizontal="justify" wrapText="1"/>
    </xf>
    <xf numFmtId="0" fontId="11" fillId="0" borderId="0" xfId="0" applyFont="1" applyFill="1" applyBorder="1" applyAlignment="1">
      <alignment horizontal="center"/>
    </xf>
    <xf numFmtId="2" fontId="8" fillId="0" borderId="0" xfId="165" applyNumberFormat="1" applyFont="1" applyFill="1" applyBorder="1"/>
    <xf numFmtId="4" fontId="8" fillId="0" borderId="0" xfId="0" applyNumberFormat="1" applyFont="1" applyFill="1" applyBorder="1"/>
    <xf numFmtId="49" fontId="8" fillId="0" borderId="12" xfId="351" applyNumberFormat="1" applyFill="1" applyBorder="1" applyAlignment="1">
      <alignment horizontal="right" vertical="top"/>
    </xf>
    <xf numFmtId="4" fontId="8" fillId="0" borderId="12" xfId="444" applyNumberFormat="1" applyFill="1" applyBorder="1" applyAlignment="1" applyProtection="1">
      <alignment horizontal="right"/>
      <protection locked="0"/>
    </xf>
    <xf numFmtId="0" fontId="63" fillId="0" borderId="14" xfId="0" applyFont="1" applyBorder="1" applyAlignment="1" applyProtection="1">
      <alignment horizontal="right" vertical="top"/>
      <protection locked="0"/>
    </xf>
    <xf numFmtId="0" fontId="39" fillId="0" borderId="0" xfId="0" applyFont="1" applyBorder="1" applyAlignment="1" applyProtection="1">
      <alignment horizontal="justify" wrapText="1"/>
      <protection locked="0"/>
    </xf>
    <xf numFmtId="0" fontId="39" fillId="0" borderId="12" xfId="0" applyFont="1" applyBorder="1" applyAlignment="1" applyProtection="1">
      <alignment horizontal="center"/>
      <protection locked="0"/>
    </xf>
    <xf numFmtId="4" fontId="39" fillId="0" borderId="12" xfId="0" applyNumberFormat="1" applyFont="1" applyBorder="1" applyAlignment="1" applyProtection="1">
      <alignment horizontal="center"/>
      <protection locked="0"/>
    </xf>
    <xf numFmtId="2" fontId="39" fillId="0" borderId="12" xfId="0" applyNumberFormat="1" applyFont="1" applyBorder="1" applyProtection="1">
      <protection locked="0"/>
    </xf>
    <xf numFmtId="4" fontId="39" fillId="0" borderId="12" xfId="0" applyNumberFormat="1" applyFont="1" applyBorder="1" applyProtection="1"/>
    <xf numFmtId="2" fontId="8" fillId="0" borderId="14" xfId="165" applyNumberFormat="1" applyFont="1" applyFill="1" applyBorder="1"/>
    <xf numFmtId="2" fontId="8" fillId="0" borderId="14" xfId="351" applyNumberFormat="1" applyFont="1" applyBorder="1" applyAlignment="1">
      <alignment horizontal="right"/>
    </xf>
    <xf numFmtId="0" fontId="8" fillId="0" borderId="14" xfId="351" applyNumberFormat="1" applyFont="1" applyBorder="1" applyAlignment="1">
      <alignment horizontal="right"/>
    </xf>
    <xf numFmtId="2" fontId="8" fillId="0" borderId="14" xfId="165" applyNumberFormat="1" applyFont="1" applyFill="1" applyBorder="1" applyAlignment="1">
      <alignment horizontal="right"/>
    </xf>
    <xf numFmtId="2" fontId="8" fillId="0" borderId="14" xfId="165" applyNumberFormat="1" applyFont="1" applyFill="1" applyBorder="1" applyAlignment="1" applyProtection="1">
      <alignment horizontal="right"/>
      <protection locked="0"/>
    </xf>
    <xf numFmtId="2" fontId="8" fillId="0" borderId="14" xfId="351" applyNumberFormat="1" applyFont="1" applyFill="1" applyBorder="1" applyAlignment="1">
      <alignment horizontal="center"/>
    </xf>
    <xf numFmtId="0" fontId="8" fillId="0" borderId="12" xfId="165" applyNumberFormat="1" applyFont="1" applyFill="1" applyBorder="1" applyAlignment="1" applyProtection="1">
      <alignment horizontal="right" vertical="justify"/>
      <protection locked="0"/>
    </xf>
    <xf numFmtId="4" fontId="8" fillId="0" borderId="12" xfId="351" applyNumberFormat="1" applyFont="1" applyFill="1" applyBorder="1" applyAlignment="1">
      <alignment horizontal="right" vertical="top"/>
    </xf>
    <xf numFmtId="0" fontId="8" fillId="0" borderId="14" xfId="351" applyFont="1" applyFill="1" applyBorder="1"/>
    <xf numFmtId="0" fontId="8" fillId="0" borderId="14" xfId="351" applyNumberFormat="1" applyFont="1" applyFill="1" applyBorder="1" applyAlignment="1">
      <alignment horizontal="left" vertical="justify"/>
    </xf>
    <xf numFmtId="4" fontId="8" fillId="0" borderId="12" xfId="165" applyNumberFormat="1" applyFont="1" applyFill="1" applyBorder="1" applyAlignment="1" applyProtection="1">
      <alignment horizontal="right" vertical="top"/>
      <protection locked="0"/>
    </xf>
    <xf numFmtId="0" fontId="8" fillId="0" borderId="12" xfId="165" applyNumberFormat="1" applyFont="1" applyFill="1" applyBorder="1" applyAlignment="1" applyProtection="1">
      <alignment horizontal="justify" vertical="justify"/>
      <protection locked="0"/>
    </xf>
    <xf numFmtId="0" fontId="8" fillId="0" borderId="12" xfId="351" applyNumberFormat="1" applyFont="1" applyFill="1" applyBorder="1" applyAlignment="1">
      <alignment horizontal="center" vertical="justify"/>
    </xf>
    <xf numFmtId="0" fontId="8" fillId="0" borderId="12" xfId="351" applyNumberFormat="1" applyFont="1" applyFill="1" applyBorder="1" applyAlignment="1">
      <alignment horizontal="left" vertical="justify"/>
    </xf>
    <xf numFmtId="0" fontId="8" fillId="0" borderId="12" xfId="351" applyFont="1" applyFill="1" applyBorder="1" applyAlignment="1">
      <alignment horizontal="justify" vertical="justify" wrapText="1"/>
    </xf>
    <xf numFmtId="0" fontId="8" fillId="0" borderId="12" xfId="351" applyNumberFormat="1" applyFont="1" applyFill="1" applyBorder="1" applyAlignment="1">
      <alignment horizontal="center"/>
    </xf>
    <xf numFmtId="49" fontId="8" fillId="0" borderId="12" xfId="351" applyNumberFormat="1" applyFont="1" applyFill="1" applyBorder="1" applyAlignment="1">
      <alignment horizontal="justify" vertical="justify"/>
    </xf>
    <xf numFmtId="2" fontId="8" fillId="0" borderId="14" xfId="351" applyNumberFormat="1" applyFont="1" applyFill="1" applyBorder="1" applyAlignment="1">
      <alignment horizontal="right"/>
    </xf>
    <xf numFmtId="49" fontId="8" fillId="0" borderId="14" xfId="351" applyNumberFormat="1" applyFont="1" applyFill="1" applyBorder="1" applyAlignment="1">
      <alignment horizontal="right" vertical="top"/>
    </xf>
    <xf numFmtId="0" fontId="8" fillId="0" borderId="12" xfId="0" applyNumberFormat="1" applyFont="1" applyFill="1" applyBorder="1" applyAlignment="1">
      <alignment horizontal="center"/>
    </xf>
    <xf numFmtId="2" fontId="8" fillId="0" borderId="12" xfId="444" applyNumberFormat="1" applyFont="1" applyFill="1" applyBorder="1"/>
    <xf numFmtId="0" fontId="8" fillId="0" borderId="14" xfId="0" applyNumberFormat="1" applyFont="1" applyFill="1" applyBorder="1" applyAlignment="1">
      <alignment horizontal="center"/>
    </xf>
    <xf numFmtId="2" fontId="8" fillId="0" borderId="14" xfId="444" applyNumberFormat="1" applyFont="1" applyFill="1" applyBorder="1"/>
    <xf numFmtId="49" fontId="5" fillId="49" borderId="12" xfId="351" applyNumberFormat="1" applyFont="1" applyFill="1" applyBorder="1" applyAlignment="1">
      <alignment horizontal="right" vertical="top"/>
    </xf>
    <xf numFmtId="0" fontId="8" fillId="49" borderId="14" xfId="351" applyNumberFormat="1" applyFont="1" applyFill="1" applyBorder="1" applyAlignment="1">
      <alignment horizontal="center"/>
    </xf>
    <xf numFmtId="2" fontId="8" fillId="49" borderId="14" xfId="165" applyNumberFormat="1" applyFont="1" applyFill="1" applyBorder="1"/>
    <xf numFmtId="0" fontId="8" fillId="49" borderId="14" xfId="351" applyNumberFormat="1" applyFont="1" applyFill="1" applyBorder="1"/>
    <xf numFmtId="49" fontId="8" fillId="0" borderId="12" xfId="351" applyNumberFormat="1" applyBorder="1" applyAlignment="1">
      <alignment horizontal="right" vertical="top"/>
    </xf>
    <xf numFmtId="2" fontId="8" fillId="0" borderId="14" xfId="165" applyNumberFormat="1" applyFill="1" applyBorder="1" applyAlignment="1">
      <alignment horizontal="right"/>
    </xf>
    <xf numFmtId="2" fontId="8" fillId="0" borderId="14" xfId="165" applyNumberFormat="1" applyBorder="1" applyAlignment="1" applyProtection="1">
      <alignment horizontal="right"/>
      <protection locked="0"/>
    </xf>
    <xf numFmtId="0" fontId="8" fillId="0" borderId="14" xfId="351" applyBorder="1" applyAlignment="1">
      <alignment horizontal="right" vertical="top"/>
    </xf>
    <xf numFmtId="2" fontId="8" fillId="0" borderId="14" xfId="351" applyNumberFormat="1" applyFill="1" applyBorder="1" applyAlignment="1">
      <alignment horizontal="center"/>
    </xf>
    <xf numFmtId="2" fontId="8" fillId="0" borderId="14" xfId="165" applyNumberFormat="1" applyFill="1" applyBorder="1"/>
    <xf numFmtId="4" fontId="8" fillId="0" borderId="12" xfId="351" applyNumberFormat="1" applyFont="1" applyBorder="1" applyAlignment="1">
      <alignment horizontal="right" vertical="top"/>
    </xf>
    <xf numFmtId="4" fontId="8" fillId="0" borderId="12" xfId="165" applyNumberFormat="1" applyBorder="1" applyAlignment="1" applyProtection="1">
      <alignment horizontal="right" vertical="top"/>
      <protection locked="0"/>
    </xf>
    <xf numFmtId="2" fontId="8" fillId="0" borderId="14" xfId="165" applyNumberFormat="1" applyFill="1" applyBorder="1" applyAlignment="1">
      <alignment horizontal="justify" vertical="justify"/>
    </xf>
    <xf numFmtId="0" fontId="8" fillId="0" borderId="12" xfId="165" applyNumberFormat="1" applyBorder="1" applyAlignment="1" applyProtection="1">
      <alignment horizontal="justify" vertical="justify"/>
      <protection locked="0"/>
    </xf>
    <xf numFmtId="0" fontId="8" fillId="0" borderId="12" xfId="351" applyNumberFormat="1" applyBorder="1" applyAlignment="1">
      <alignment horizontal="center" vertical="justify"/>
    </xf>
    <xf numFmtId="0" fontId="8" fillId="0" borderId="12" xfId="351" applyNumberFormat="1" applyFont="1" applyBorder="1" applyAlignment="1">
      <alignment horizontal="center"/>
    </xf>
    <xf numFmtId="2" fontId="8" fillId="0" borderId="14" xfId="351" applyNumberFormat="1" applyBorder="1" applyAlignment="1">
      <alignment horizontal="center"/>
    </xf>
    <xf numFmtId="2" fontId="8" fillId="49" borderId="14" xfId="165" applyNumberFormat="1" applyFill="1" applyBorder="1"/>
    <xf numFmtId="2" fontId="8" fillId="0" borderId="12" xfId="165" applyNumberFormat="1" applyFont="1" applyBorder="1" applyAlignment="1">
      <alignment horizontal="right"/>
    </xf>
    <xf numFmtId="2" fontId="8" fillId="0" borderId="12" xfId="165" applyNumberFormat="1" applyFont="1" applyBorder="1" applyAlignment="1"/>
    <xf numFmtId="2" fontId="8" fillId="0" borderId="12" xfId="165" applyNumberFormat="1" applyFont="1" applyBorder="1"/>
    <xf numFmtId="0" fontId="8" fillId="0" borderId="14" xfId="351" applyFont="1" applyFill="1" applyBorder="1" applyAlignment="1">
      <alignment horizontal="justify"/>
    </xf>
    <xf numFmtId="4" fontId="8" fillId="0" borderId="12" xfId="165" applyNumberFormat="1" applyFont="1" applyFill="1" applyBorder="1" applyAlignment="1">
      <alignment horizontal="right"/>
    </xf>
    <xf numFmtId="2" fontId="8" fillId="0" borderId="12" xfId="165" applyNumberFormat="1" applyFont="1" applyFill="1" applyBorder="1" applyAlignment="1" applyProtection="1">
      <alignment horizontal="right"/>
      <protection locked="0"/>
    </xf>
    <xf numFmtId="4" fontId="8" fillId="0" borderId="12" xfId="165" applyNumberFormat="1" applyFill="1" applyBorder="1" applyAlignment="1">
      <alignment horizontal="right"/>
    </xf>
    <xf numFmtId="4" fontId="8" fillId="0" borderId="12" xfId="165" applyNumberFormat="1" applyFill="1" applyBorder="1" applyAlignment="1"/>
    <xf numFmtId="49" fontId="8" fillId="0" borderId="14" xfId="351" applyNumberFormat="1" applyBorder="1" applyAlignment="1">
      <alignment horizontal="right" vertical="top"/>
    </xf>
    <xf numFmtId="0" fontId="8" fillId="0" borderId="12" xfId="165" applyNumberFormat="1" applyFill="1" applyBorder="1"/>
    <xf numFmtId="49" fontId="0" fillId="0" borderId="12" xfId="0" applyNumberFormat="1" applyBorder="1" applyAlignment="1">
      <alignment horizontal="right" vertical="top"/>
    </xf>
    <xf numFmtId="0" fontId="8" fillId="0" borderId="12" xfId="444" applyNumberFormat="1" applyFill="1" applyBorder="1"/>
    <xf numFmtId="49" fontId="8" fillId="49" borderId="12" xfId="351" applyNumberFormat="1" applyFill="1" applyBorder="1" applyAlignment="1">
      <alignment horizontal="right" vertical="top"/>
    </xf>
    <xf numFmtId="2" fontId="8" fillId="0" borderId="14" xfId="444" applyNumberFormat="1" applyFont="1" applyBorder="1"/>
    <xf numFmtId="2" fontId="8" fillId="0" borderId="14" xfId="351" applyNumberFormat="1" applyFont="1" applyFill="1" applyBorder="1" applyAlignment="1">
      <alignment horizontal="center" vertical="justify"/>
    </xf>
    <xf numFmtId="0" fontId="8" fillId="0" borderId="14" xfId="351" applyNumberFormat="1" applyFont="1" applyFill="1" applyBorder="1"/>
    <xf numFmtId="2" fontId="5" fillId="49" borderId="14" xfId="351" applyNumberFormat="1" applyFont="1" applyFill="1" applyBorder="1" applyAlignment="1">
      <alignment horizontal="center" vertical="justify"/>
    </xf>
    <xf numFmtId="0" fontId="0" fillId="0" borderId="0" xfId="0" applyNumberFormat="1" applyFill="1" applyBorder="1"/>
    <xf numFmtId="0" fontId="8" fillId="0" borderId="0" xfId="0" applyNumberFormat="1" applyFont="1" applyFill="1" applyBorder="1" applyAlignment="1">
      <alignment horizontal="left" vertical="justify" wrapText="1"/>
    </xf>
    <xf numFmtId="4" fontId="8" fillId="0" borderId="14" xfId="444" applyNumberFormat="1" applyFont="1" applyBorder="1" applyAlignment="1" applyProtection="1">
      <alignment horizontal="right" wrapText="1"/>
      <protection locked="0"/>
    </xf>
    <xf numFmtId="0" fontId="3" fillId="0" borderId="14" xfId="444" applyNumberFormat="1" applyFont="1" applyFill="1" applyBorder="1" applyAlignment="1" applyProtection="1">
      <alignment horizontal="justify" vertical="justify"/>
      <protection locked="0"/>
    </xf>
    <xf numFmtId="0" fontId="3" fillId="0" borderId="12" xfId="444" applyNumberFormat="1" applyFont="1" applyFill="1" applyBorder="1" applyAlignment="1" applyProtection="1">
      <alignment horizontal="justify" vertical="justify"/>
      <protection locked="0"/>
    </xf>
    <xf numFmtId="0" fontId="3" fillId="0" borderId="12" xfId="444" applyNumberFormat="1" applyFont="1" applyFill="1" applyBorder="1" applyAlignment="1">
      <alignment horizontal="justify" vertical="justify"/>
    </xf>
    <xf numFmtId="0" fontId="5" fillId="0" borderId="12" xfId="0" applyFont="1" applyFill="1" applyBorder="1" applyAlignment="1">
      <alignment horizontal="right"/>
    </xf>
    <xf numFmtId="0" fontId="8" fillId="0" borderId="12" xfId="0" applyNumberFormat="1" applyFont="1" applyBorder="1"/>
    <xf numFmtId="0" fontId="8" fillId="0" borderId="12" xfId="444" applyNumberFormat="1" applyFont="1" applyBorder="1"/>
    <xf numFmtId="0" fontId="8" fillId="0" borderId="12" xfId="0" applyNumberFormat="1" applyFont="1" applyBorder="1" applyAlignment="1">
      <alignment horizontal="center"/>
    </xf>
    <xf numFmtId="0" fontId="8" fillId="0" borderId="12" xfId="0" applyFont="1" applyBorder="1" applyAlignment="1">
      <alignment horizontal="justify" vertical="justify"/>
    </xf>
    <xf numFmtId="4" fontId="69" fillId="0" borderId="13" xfId="165" applyNumberFormat="1" applyFont="1" applyBorder="1" applyAlignment="1">
      <alignment horizontal="right"/>
    </xf>
    <xf numFmtId="4" fontId="69" fillId="0" borderId="13" xfId="165" applyNumberFormat="1" applyFont="1" applyBorder="1" applyAlignment="1">
      <alignment horizontal="right" vertical="justify"/>
    </xf>
    <xf numFmtId="4" fontId="69" fillId="0" borderId="13" xfId="165" applyNumberFormat="1" applyFont="1" applyBorder="1" applyAlignment="1" applyProtection="1">
      <alignment horizontal="right"/>
      <protection locked="0"/>
    </xf>
    <xf numFmtId="0" fontId="69" fillId="0" borderId="13" xfId="165" applyNumberFormat="1" applyFont="1" applyBorder="1" applyAlignment="1" applyProtection="1">
      <alignment horizontal="justify" vertical="justify"/>
      <protection locked="0"/>
    </xf>
    <xf numFmtId="0" fontId="69" fillId="0" borderId="13" xfId="165" applyNumberFormat="1" applyFont="1" applyBorder="1" applyAlignment="1">
      <alignment horizontal="right" vertical="justify"/>
    </xf>
    <xf numFmtId="0" fontId="69" fillId="0" borderId="13" xfId="165" applyNumberFormat="1" applyFont="1" applyBorder="1" applyAlignment="1">
      <alignment horizontal="right"/>
    </xf>
    <xf numFmtId="4" fontId="90" fillId="0" borderId="13" xfId="165" applyNumberFormat="1" applyFont="1" applyFill="1" applyBorder="1" applyAlignment="1" applyProtection="1">
      <alignment horizontal="right" vertical="justify"/>
      <protection locked="0"/>
    </xf>
    <xf numFmtId="0" fontId="0" fillId="0" borderId="13" xfId="0" applyFill="1" applyBorder="1"/>
    <xf numFmtId="4" fontId="15" fillId="0" borderId="0" xfId="0" applyNumberFormat="1" applyFont="1" applyFill="1" applyBorder="1"/>
    <xf numFmtId="0" fontId="0" fillId="0" borderId="0" xfId="0" applyNumberFormat="1" applyFill="1" applyBorder="1" applyAlignment="1">
      <alignment horizontal="center" vertical="justify"/>
    </xf>
    <xf numFmtId="0" fontId="8" fillId="0" borderId="0" xfId="0" applyNumberFormat="1" applyFont="1" applyFill="1" applyBorder="1" applyAlignment="1">
      <alignment horizontal="center" vertical="justify"/>
    </xf>
    <xf numFmtId="49" fontId="8" fillId="0" borderId="12" xfId="0" applyNumberFormat="1" applyFont="1" applyBorder="1" applyAlignment="1">
      <alignment horizontal="justify" vertical="justify"/>
    </xf>
    <xf numFmtId="0" fontId="11" fillId="0" borderId="13" xfId="0" applyFont="1" applyBorder="1" applyAlignment="1">
      <alignment horizontal="center"/>
    </xf>
    <xf numFmtId="0" fontId="8" fillId="0" borderId="13" xfId="0" applyFont="1" applyBorder="1"/>
    <xf numFmtId="49" fontId="5" fillId="0" borderId="12" xfId="0" applyNumberFormat="1" applyFont="1" applyBorder="1" applyAlignment="1">
      <alignment horizontal="justify" vertical="justify"/>
    </xf>
    <xf numFmtId="0" fontId="0" fillId="0" borderId="12" xfId="0" applyNumberFormat="1" applyFill="1" applyBorder="1" applyAlignment="1">
      <alignment horizontal="center" vertical="justify"/>
    </xf>
    <xf numFmtId="0" fontId="6" fillId="0" borderId="12" xfId="446" applyNumberFormat="1" applyFont="1" applyBorder="1" applyAlignment="1">
      <alignment horizontal="right"/>
    </xf>
    <xf numFmtId="0" fontId="0" fillId="0" borderId="13" xfId="0" applyNumberFormat="1" applyBorder="1" applyAlignment="1">
      <alignment horizontal="center" vertical="justify"/>
    </xf>
    <xf numFmtId="49" fontId="0" fillId="0" borderId="0" xfId="0" applyNumberFormat="1" applyAlignment="1">
      <alignment horizontal="justify" vertical="justify" wrapText="1"/>
    </xf>
    <xf numFmtId="0" fontId="0" fillId="0" borderId="12" xfId="0" applyNumberFormat="1" applyBorder="1" applyAlignment="1">
      <alignment horizontal="right"/>
    </xf>
    <xf numFmtId="0" fontId="66" fillId="0" borderId="12" xfId="446" applyNumberFormat="1" applyBorder="1" applyAlignment="1" applyProtection="1">
      <alignment horizontal="justify" vertical="justify"/>
      <protection locked="0"/>
    </xf>
    <xf numFmtId="0" fontId="66" fillId="0" borderId="14" xfId="446" applyNumberFormat="1" applyBorder="1" applyAlignment="1" applyProtection="1">
      <alignment horizontal="justify" vertical="justify"/>
      <protection locked="0"/>
    </xf>
    <xf numFmtId="0" fontId="66" fillId="0" borderId="12" xfId="446" applyNumberFormat="1" applyFill="1" applyBorder="1" applyAlignment="1">
      <alignment horizontal="justify" vertical="justify"/>
    </xf>
    <xf numFmtId="0" fontId="66" fillId="0" borderId="12" xfId="446" applyNumberFormat="1" applyFill="1" applyBorder="1" applyAlignment="1" applyProtection="1">
      <alignment horizontal="justify" vertical="justify"/>
      <protection locked="0"/>
    </xf>
    <xf numFmtId="0" fontId="66" fillId="0" borderId="14" xfId="446" applyNumberFormat="1" applyFill="1" applyBorder="1" applyAlignment="1" applyProtection="1">
      <alignment horizontal="justify" vertical="justify"/>
      <protection locked="0"/>
    </xf>
    <xf numFmtId="0" fontId="66" fillId="0" borderId="12" xfId="446" applyNumberFormat="1" applyBorder="1" applyAlignment="1" applyProtection="1">
      <alignment horizontal="center" vertical="justify"/>
      <protection locked="0"/>
    </xf>
    <xf numFmtId="0" fontId="8" fillId="0" borderId="0" xfId="0" applyFont="1" applyAlignment="1">
      <alignment horizontal="justify"/>
    </xf>
    <xf numFmtId="0" fontId="8" fillId="0" borderId="0" xfId="0" applyFont="1" applyAlignment="1">
      <alignment horizontal="justify" wrapText="1"/>
    </xf>
    <xf numFmtId="49" fontId="0" fillId="0" borderId="13" xfId="0" applyNumberFormat="1" applyBorder="1" applyAlignment="1">
      <alignment horizontal="justify" vertical="justify"/>
    </xf>
    <xf numFmtId="0" fontId="8" fillId="0" borderId="12" xfId="0" applyFont="1" applyBorder="1"/>
    <xf numFmtId="0" fontId="3" fillId="0" borderId="12" xfId="0" applyNumberFormat="1" applyFont="1" applyFill="1" applyBorder="1" applyAlignment="1">
      <alignment horizontal="center" vertical="justify"/>
    </xf>
    <xf numFmtId="0" fontId="3" fillId="0" borderId="12" xfId="446" applyNumberFormat="1" applyFont="1" applyFill="1" applyBorder="1" applyAlignment="1">
      <alignment horizontal="justify" vertical="justify"/>
    </xf>
    <xf numFmtId="0" fontId="3" fillId="0" borderId="12" xfId="446" applyNumberFormat="1" applyFont="1" applyFill="1" applyBorder="1" applyAlignment="1" applyProtection="1">
      <alignment horizontal="justify" vertical="justify"/>
      <protection locked="0"/>
    </xf>
    <xf numFmtId="0" fontId="3" fillId="0" borderId="14" xfId="446" applyNumberFormat="1" applyFont="1" applyFill="1" applyBorder="1" applyAlignment="1" applyProtection="1">
      <alignment horizontal="justify" vertical="justify"/>
      <protection locked="0"/>
    </xf>
    <xf numFmtId="0" fontId="8" fillId="0" borderId="12" xfId="0" applyFont="1" applyBorder="1" applyAlignment="1">
      <alignment horizontal="justify" vertical="justify" wrapText="1"/>
    </xf>
    <xf numFmtId="0" fontId="0" fillId="0" borderId="13" xfId="0" applyNumberFormat="1" applyFill="1" applyBorder="1" applyAlignment="1">
      <alignment horizontal="center" vertical="justify"/>
    </xf>
    <xf numFmtId="0" fontId="66" fillId="0" borderId="12" xfId="446" applyNumberFormat="1" applyFill="1" applyBorder="1" applyAlignment="1" applyProtection="1">
      <alignment horizontal="right" vertical="justify"/>
      <protection locked="0"/>
    </xf>
    <xf numFmtId="0" fontId="8" fillId="0" borderId="0" xfId="0" applyNumberFormat="1" applyFont="1" applyFill="1" applyBorder="1" applyAlignment="1">
      <alignment horizontal="justify" vertical="justify" wrapText="1"/>
    </xf>
    <xf numFmtId="0" fontId="0" fillId="0" borderId="13" xfId="0" applyNumberFormat="1" applyBorder="1"/>
    <xf numFmtId="0" fontId="0" fillId="0" borderId="12" xfId="0" applyBorder="1" applyAlignment="1">
      <alignment horizontal="justify" vertical="justify" wrapText="1"/>
    </xf>
    <xf numFmtId="49" fontId="8" fillId="0" borderId="0" xfId="0" applyNumberFormat="1" applyFont="1" applyAlignment="1">
      <alignment horizontal="justify" vertical="justify"/>
    </xf>
    <xf numFmtId="0" fontId="3" fillId="0" borderId="12" xfId="0" applyFont="1" applyFill="1" applyBorder="1"/>
    <xf numFmtId="49" fontId="4" fillId="0" borderId="0" xfId="0" applyNumberFormat="1" applyFont="1" applyFill="1" applyAlignment="1">
      <alignment horizontal="justify" vertical="justify"/>
    </xf>
    <xf numFmtId="4" fontId="66" fillId="0" borderId="12" xfId="446" applyNumberFormat="1" applyBorder="1" applyAlignment="1">
      <alignment horizontal="justify" vertical="justify"/>
    </xf>
    <xf numFmtId="4" fontId="66" fillId="0" borderId="12" xfId="446" applyNumberFormat="1" applyBorder="1" applyAlignment="1">
      <alignment horizontal="center" vertical="justify"/>
    </xf>
    <xf numFmtId="4" fontId="66" fillId="0" borderId="12" xfId="446" applyNumberFormat="1" applyBorder="1"/>
    <xf numFmtId="4" fontId="66" fillId="0" borderId="14" xfId="446" applyNumberFormat="1" applyBorder="1" applyAlignment="1" applyProtection="1">
      <alignment horizontal="right" wrapText="1"/>
      <protection locked="0"/>
    </xf>
    <xf numFmtId="4" fontId="8" fillId="0" borderId="12" xfId="0" applyNumberFormat="1" applyFont="1" applyBorder="1" applyAlignment="1">
      <alignment horizontal="right"/>
    </xf>
    <xf numFmtId="4" fontId="8" fillId="0" borderId="13" xfId="0" applyNumberFormat="1" applyFont="1" applyBorder="1" applyAlignment="1">
      <alignment horizontal="right"/>
    </xf>
    <xf numFmtId="4" fontId="8" fillId="0" borderId="0" xfId="0" applyNumberFormat="1" applyFont="1" applyAlignment="1">
      <alignment horizontal="right"/>
    </xf>
    <xf numFmtId="4" fontId="66" fillId="0" borderId="13" xfId="446" applyNumberFormat="1" applyFill="1" applyBorder="1" applyAlignment="1">
      <alignment horizontal="right" vertical="justify"/>
    </xf>
    <xf numFmtId="4" fontId="66" fillId="0" borderId="12" xfId="446" applyNumberFormat="1" applyBorder="1" applyAlignment="1">
      <alignment horizontal="right"/>
    </xf>
    <xf numFmtId="4" fontId="10" fillId="0" borderId="18" xfId="446" applyNumberFormat="1" applyFont="1" applyBorder="1" applyAlignment="1" applyProtection="1">
      <alignment horizontal="right" vertical="justify"/>
      <protection locked="0"/>
    </xf>
    <xf numFmtId="49" fontId="0" fillId="0" borderId="16" xfId="0" applyNumberFormat="1" applyBorder="1" applyAlignment="1">
      <alignment horizontal="justify" vertical="justify"/>
    </xf>
    <xf numFmtId="0" fontId="0" fillId="0" borderId="17" xfId="0" applyNumberFormat="1" applyBorder="1" applyAlignment="1">
      <alignment horizontal="center" vertical="justify"/>
    </xf>
    <xf numFmtId="4" fontId="66" fillId="0" borderId="17" xfId="446" applyNumberFormat="1" applyBorder="1" applyAlignment="1">
      <alignment horizontal="center" vertical="justify"/>
    </xf>
    <xf numFmtId="0" fontId="66" fillId="0" borderId="17" xfId="446" applyNumberFormat="1" applyBorder="1" applyAlignment="1" applyProtection="1">
      <alignment horizontal="center" vertical="justify"/>
      <protection locked="0"/>
    </xf>
    <xf numFmtId="0" fontId="10" fillId="0" borderId="16" xfId="0" applyFont="1" applyBorder="1"/>
    <xf numFmtId="0" fontId="0" fillId="0" borderId="17" xfId="0" applyNumberFormat="1" applyBorder="1" applyAlignment="1">
      <alignment horizontal="center"/>
    </xf>
    <xf numFmtId="4" fontId="66" fillId="0" borderId="17" xfId="446" applyNumberFormat="1" applyBorder="1"/>
    <xf numFmtId="0" fontId="0" fillId="0" borderId="17" xfId="0" applyNumberFormat="1" applyBorder="1"/>
    <xf numFmtId="4" fontId="10" fillId="0" borderId="18" xfId="0" applyNumberFormat="1" applyFont="1" applyBorder="1"/>
    <xf numFmtId="4" fontId="0" fillId="0" borderId="19" xfId="0" applyNumberFormat="1" applyBorder="1"/>
    <xf numFmtId="0" fontId="8" fillId="0" borderId="0" xfId="0" applyNumberFormat="1" applyFont="1" applyAlignment="1">
      <alignment horizontal="justify" vertical="justify" wrapText="1"/>
    </xf>
    <xf numFmtId="4" fontId="66" fillId="0" borderId="12" xfId="446" applyNumberFormat="1" applyBorder="1" applyAlignment="1" applyProtection="1">
      <alignment horizontal="right" wrapText="1"/>
      <protection locked="0"/>
    </xf>
    <xf numFmtId="49" fontId="8" fillId="0" borderId="13" xfId="0" applyNumberFormat="1" applyFont="1" applyBorder="1" applyAlignment="1">
      <alignment horizontal="right" vertical="justify"/>
    </xf>
    <xf numFmtId="0" fontId="66" fillId="0" borderId="13" xfId="446" applyNumberFormat="1" applyBorder="1"/>
    <xf numFmtId="4" fontId="8" fillId="0" borderId="12" xfId="0" applyNumberFormat="1" applyFont="1" applyFill="1" applyBorder="1" applyAlignment="1">
      <alignment horizontal="right"/>
    </xf>
    <xf numFmtId="4" fontId="0" fillId="0" borderId="12" xfId="0" applyNumberFormat="1" applyFill="1" applyBorder="1"/>
    <xf numFmtId="4" fontId="8" fillId="0" borderId="0" xfId="0" applyNumberFormat="1" applyFont="1" applyFill="1" applyAlignment="1">
      <alignment horizontal="right"/>
    </xf>
    <xf numFmtId="4" fontId="66" fillId="0" borderId="14" xfId="446" applyNumberFormat="1" applyFill="1" applyBorder="1" applyAlignment="1" applyProtection="1">
      <alignment horizontal="right" wrapText="1"/>
      <protection locked="0"/>
    </xf>
    <xf numFmtId="0" fontId="8" fillId="0" borderId="12" xfId="351" applyFont="1" applyBorder="1" applyAlignment="1">
      <alignment horizontal="center"/>
    </xf>
    <xf numFmtId="0" fontId="11" fillId="0" borderId="12" xfId="351" applyFont="1" applyBorder="1" applyAlignment="1">
      <alignment horizontal="center"/>
    </xf>
    <xf numFmtId="4" fontId="8" fillId="0" borderId="12" xfId="351" applyNumberFormat="1" applyFont="1" applyBorder="1" applyAlignment="1">
      <alignment horizontal="right"/>
    </xf>
    <xf numFmtId="0" fontId="8" fillId="0" borderId="12" xfId="0" applyNumberFormat="1" applyFont="1" applyFill="1" applyBorder="1" applyAlignment="1">
      <alignment horizontal="justify" vertical="justify" wrapText="1"/>
    </xf>
    <xf numFmtId="0" fontId="5" fillId="48" borderId="15" xfId="0" applyFont="1" applyFill="1" applyBorder="1" applyAlignment="1">
      <alignment horizontal="right"/>
    </xf>
    <xf numFmtId="49" fontId="5" fillId="48" borderId="15" xfId="0" applyNumberFormat="1" applyFont="1" applyFill="1" applyBorder="1" applyAlignment="1">
      <alignment horizontal="right" vertical="justify"/>
    </xf>
    <xf numFmtId="0" fontId="0" fillId="0" borderId="27" xfId="0" applyNumberFormat="1" applyBorder="1" applyAlignment="1">
      <alignment horizontal="center" vertical="justify"/>
    </xf>
    <xf numFmtId="0" fontId="66" fillId="0" borderId="27" xfId="446" applyNumberFormat="1" applyBorder="1"/>
    <xf numFmtId="0" fontId="0" fillId="0" borderId="27" xfId="0" applyNumberFormat="1" applyBorder="1"/>
    <xf numFmtId="49" fontId="5" fillId="0" borderId="12" xfId="0" applyNumberFormat="1" applyFont="1" applyFill="1" applyBorder="1" applyAlignment="1">
      <alignment horizontal="justify" vertical="justify"/>
    </xf>
    <xf numFmtId="0" fontId="0" fillId="0" borderId="30" xfId="0" applyNumberFormat="1" applyBorder="1"/>
    <xf numFmtId="0" fontId="0" fillId="0" borderId="30" xfId="0" applyBorder="1" applyAlignment="1">
      <alignment horizontal="justify" vertical="justify"/>
    </xf>
    <xf numFmtId="0" fontId="0" fillId="0" borderId="30" xfId="0" applyNumberFormat="1" applyBorder="1" applyAlignment="1">
      <alignment horizontal="center"/>
    </xf>
    <xf numFmtId="0" fontId="66" fillId="0" borderId="30" xfId="446" applyNumberFormat="1" applyBorder="1"/>
    <xf numFmtId="0" fontId="8" fillId="0" borderId="12" xfId="351" applyBorder="1"/>
    <xf numFmtId="4" fontId="6" fillId="0" borderId="12" xfId="446" applyNumberFormat="1" applyFont="1" applyFill="1" applyBorder="1" applyAlignment="1">
      <alignment horizontal="right" wrapText="1"/>
    </xf>
    <xf numFmtId="3" fontId="6" fillId="0" borderId="12" xfId="446" applyNumberFormat="1" applyFont="1" applyFill="1" applyBorder="1" applyAlignment="1">
      <alignment horizontal="right" wrapText="1"/>
    </xf>
    <xf numFmtId="4" fontId="66" fillId="0" borderId="13" xfId="446" applyNumberFormat="1" applyBorder="1" applyAlignment="1">
      <alignment horizontal="center" vertical="justify"/>
    </xf>
    <xf numFmtId="0" fontId="8" fillId="0" borderId="0" xfId="351" applyFont="1" applyBorder="1"/>
    <xf numFmtId="4" fontId="66" fillId="0" borderId="0" xfId="446" applyNumberFormat="1" applyBorder="1" applyAlignment="1">
      <alignment horizontal="center" vertical="justify"/>
    </xf>
    <xf numFmtId="0" fontId="8" fillId="0" borderId="0" xfId="0" applyFont="1" applyBorder="1" applyAlignment="1">
      <alignment horizontal="justify"/>
    </xf>
    <xf numFmtId="0" fontId="8" fillId="0" borderId="13" xfId="0" applyFont="1" applyBorder="1" applyAlignment="1">
      <alignment horizontal="center"/>
    </xf>
    <xf numFmtId="49" fontId="0" fillId="0" borderId="30" xfId="0" applyNumberFormat="1" applyBorder="1" applyAlignment="1">
      <alignment horizontal="justify" vertical="justify"/>
    </xf>
    <xf numFmtId="4" fontId="66" fillId="0" borderId="12" xfId="446" applyNumberFormat="1" applyFill="1" applyBorder="1" applyAlignment="1" applyProtection="1">
      <alignment horizontal="right" wrapText="1"/>
      <protection locked="0"/>
    </xf>
    <xf numFmtId="4" fontId="8" fillId="0" borderId="12" xfId="351" applyNumberFormat="1" applyFont="1" applyFill="1" applyBorder="1" applyAlignment="1">
      <alignment horizontal="right"/>
    </xf>
    <xf numFmtId="4" fontId="6" fillId="0" borderId="13" xfId="446" applyNumberFormat="1" applyFont="1" applyFill="1" applyBorder="1" applyAlignment="1">
      <alignment horizontal="right" wrapText="1"/>
    </xf>
    <xf numFmtId="0" fontId="8" fillId="0" borderId="0" xfId="351" applyNumberFormat="1" applyFont="1" applyBorder="1" applyAlignment="1">
      <alignment horizontal="justify" vertical="justify" wrapText="1"/>
    </xf>
    <xf numFmtId="0" fontId="8" fillId="0" borderId="14" xfId="351" applyFont="1" applyBorder="1" applyAlignment="1">
      <alignment horizontal="justify"/>
    </xf>
    <xf numFmtId="0" fontId="8" fillId="0" borderId="14" xfId="351" applyNumberFormat="1" applyFont="1" applyBorder="1" applyAlignment="1">
      <alignment horizontal="justify" vertical="justify" wrapText="1"/>
    </xf>
    <xf numFmtId="0" fontId="8" fillId="0" borderId="14" xfId="351" applyFont="1" applyBorder="1"/>
    <xf numFmtId="49" fontId="8" fillId="0" borderId="14" xfId="351" applyNumberFormat="1" applyFont="1" applyBorder="1" applyAlignment="1">
      <alignment horizontal="justify" vertical="justify"/>
    </xf>
    <xf numFmtId="0" fontId="8" fillId="0" borderId="14" xfId="351" applyFont="1" applyBorder="1" applyAlignment="1">
      <alignment horizontal="justify" wrapText="1"/>
    </xf>
    <xf numFmtId="4" fontId="8" fillId="0" borderId="14" xfId="0" applyNumberFormat="1" applyFont="1" applyFill="1" applyBorder="1" applyAlignment="1">
      <alignment horizontal="right"/>
    </xf>
    <xf numFmtId="0" fontId="8" fillId="0" borderId="14" xfId="351" applyNumberFormat="1" applyFont="1" applyBorder="1" applyAlignment="1">
      <alignment horizontal="justify" wrapText="1"/>
    </xf>
    <xf numFmtId="4" fontId="8" fillId="0" borderId="12" xfId="351" applyNumberFormat="1" applyFill="1" applyBorder="1" applyAlignment="1">
      <alignment horizontal="right"/>
    </xf>
    <xf numFmtId="0" fontId="8" fillId="0" borderId="0" xfId="351" applyFont="1" applyFill="1"/>
    <xf numFmtId="0" fontId="89" fillId="0" borderId="12" xfId="0" applyFont="1" applyFill="1" applyBorder="1" applyAlignment="1">
      <alignment horizontal="right"/>
    </xf>
    <xf numFmtId="0" fontId="69" fillId="0" borderId="0" xfId="0" applyNumberFormat="1" applyFont="1" applyFill="1" applyBorder="1" applyAlignment="1">
      <alignment horizontal="justify" vertical="justify" wrapText="1"/>
    </xf>
    <xf numFmtId="0" fontId="92" fillId="0" borderId="12" xfId="0" applyNumberFormat="1" applyFont="1" applyFill="1" applyBorder="1" applyAlignment="1">
      <alignment horizontal="center" vertical="justify"/>
    </xf>
    <xf numFmtId="0" fontId="92" fillId="0" borderId="0" xfId="0" applyFont="1" applyFill="1" applyBorder="1" applyAlignment="1">
      <alignment horizontal="right" vertical="top"/>
    </xf>
    <xf numFmtId="0" fontId="69" fillId="0" borderId="13" xfId="0" applyFont="1" applyBorder="1" applyAlignment="1">
      <alignment horizontal="justify"/>
    </xf>
    <xf numFmtId="0" fontId="69" fillId="0" borderId="13" xfId="0" applyFont="1" applyBorder="1" applyAlignment="1">
      <alignment horizontal="right"/>
    </xf>
    <xf numFmtId="49" fontId="69" fillId="0" borderId="0" xfId="0" applyNumberFormat="1" applyFont="1" applyBorder="1" applyAlignment="1">
      <alignment horizontal="right" vertical="top"/>
    </xf>
    <xf numFmtId="0" fontId="69" fillId="0" borderId="13" xfId="0" applyFont="1" applyBorder="1" applyAlignment="1">
      <alignment horizontal="justify" vertical="justify"/>
    </xf>
    <xf numFmtId="0" fontId="69" fillId="0" borderId="13" xfId="0" applyNumberFormat="1" applyFont="1" applyBorder="1" applyAlignment="1">
      <alignment horizontal="center"/>
    </xf>
    <xf numFmtId="0" fontId="69" fillId="0" borderId="13" xfId="0" applyNumberFormat="1" applyFont="1" applyBorder="1"/>
    <xf numFmtId="0" fontId="69" fillId="0" borderId="13" xfId="0" applyNumberFormat="1" applyFont="1" applyBorder="1" applyAlignment="1">
      <alignment horizontal="center" vertical="justify"/>
    </xf>
    <xf numFmtId="0" fontId="69" fillId="0" borderId="13" xfId="0" applyFont="1" applyBorder="1"/>
    <xf numFmtId="4" fontId="69" fillId="0" borderId="13" xfId="0" applyNumberFormat="1" applyFont="1" applyBorder="1"/>
    <xf numFmtId="0" fontId="69" fillId="0" borderId="13" xfId="0" applyNumberFormat="1" applyFont="1" applyFill="1" applyBorder="1" applyAlignment="1">
      <alignment horizontal="right" vertical="justify"/>
    </xf>
    <xf numFmtId="0" fontId="91" fillId="0" borderId="13" xfId="0" applyFont="1" applyBorder="1" applyAlignment="1">
      <alignment horizontal="center"/>
    </xf>
    <xf numFmtId="49" fontId="69" fillId="0" borderId="13" xfId="0" applyNumberFormat="1" applyFont="1" applyFill="1" applyBorder="1" applyAlignment="1">
      <alignment horizontal="justify" vertical="justify"/>
    </xf>
    <xf numFmtId="49" fontId="69" fillId="0" borderId="13" xfId="0" applyNumberFormat="1" applyFont="1" applyBorder="1" applyAlignment="1">
      <alignment horizontal="justify" vertical="justify"/>
    </xf>
    <xf numFmtId="0" fontId="69" fillId="0" borderId="13" xfId="0" applyFont="1" applyBorder="1" applyAlignment="1">
      <alignment horizontal="center"/>
    </xf>
    <xf numFmtId="4" fontId="69" fillId="0" borderId="13" xfId="0" applyNumberFormat="1" applyFont="1" applyBorder="1" applyAlignment="1">
      <alignment horizontal="right"/>
    </xf>
    <xf numFmtId="0" fontId="93" fillId="0" borderId="13" xfId="0" applyFont="1" applyBorder="1"/>
    <xf numFmtId="49" fontId="89" fillId="0" borderId="0" xfId="0" applyNumberFormat="1" applyFont="1" applyBorder="1" applyAlignment="1">
      <alignment horizontal="right" vertical="top"/>
    </xf>
    <xf numFmtId="0" fontId="69" fillId="0" borderId="13" xfId="0" applyFont="1" applyBorder="1" applyAlignment="1">
      <alignment horizontal="justify" vertical="justify" wrapText="1"/>
    </xf>
    <xf numFmtId="0" fontId="69" fillId="0" borderId="13" xfId="0" applyFont="1" applyBorder="1" applyAlignment="1">
      <alignment horizontal="justify" wrapText="1"/>
    </xf>
    <xf numFmtId="0" fontId="8" fillId="0" borderId="14" xfId="351" quotePrefix="1" applyFont="1" applyFill="1" applyBorder="1" applyAlignment="1">
      <alignment horizontal="justify" vertical="justify"/>
    </xf>
    <xf numFmtId="0" fontId="8" fillId="0" borderId="0" xfId="351" quotePrefix="1" applyFont="1" applyFill="1" applyBorder="1" applyAlignment="1">
      <alignment horizontal="justify" vertical="justify"/>
    </xf>
    <xf numFmtId="0" fontId="8" fillId="0" borderId="0" xfId="351" applyFont="1" applyFill="1" applyAlignment="1">
      <alignment wrapText="1"/>
    </xf>
    <xf numFmtId="0" fontId="89" fillId="0" borderId="13" xfId="165" applyNumberFormat="1" applyFont="1" applyFill="1" applyBorder="1" applyAlignment="1" applyProtection="1">
      <alignment horizontal="center" vertical="justify"/>
      <protection locked="0"/>
    </xf>
    <xf numFmtId="4" fontId="89" fillId="0" borderId="13" xfId="165" applyNumberFormat="1" applyFont="1" applyFill="1" applyBorder="1" applyAlignment="1">
      <alignment horizontal="center" vertical="justify"/>
    </xf>
    <xf numFmtId="4" fontId="90" fillId="0" borderId="14" xfId="165" applyNumberFormat="1" applyFont="1" applyFill="1" applyBorder="1" applyAlignment="1" applyProtection="1">
      <alignment horizontal="right" vertical="justify"/>
      <protection locked="0"/>
    </xf>
    <xf numFmtId="0" fontId="89" fillId="0" borderId="12" xfId="165" applyNumberFormat="1" applyFont="1" applyFill="1" applyBorder="1" applyAlignment="1" applyProtection="1">
      <alignment horizontal="center" vertical="justify"/>
      <protection locked="0"/>
    </xf>
    <xf numFmtId="4" fontId="89" fillId="0" borderId="12" xfId="165" applyNumberFormat="1" applyFont="1" applyFill="1" applyBorder="1" applyAlignment="1">
      <alignment horizontal="center" vertical="justify"/>
    </xf>
    <xf numFmtId="0" fontId="92" fillId="0" borderId="14" xfId="444" applyNumberFormat="1" applyFont="1" applyFill="1" applyBorder="1" applyAlignment="1">
      <alignment horizontal="justify" vertical="justify"/>
    </xf>
    <xf numFmtId="0" fontId="92" fillId="0" borderId="14" xfId="444" applyNumberFormat="1" applyFont="1" applyFill="1" applyBorder="1" applyAlignment="1" applyProtection="1">
      <alignment horizontal="justify" vertical="justify"/>
      <protection locked="0"/>
    </xf>
    <xf numFmtId="0" fontId="92" fillId="0" borderId="12" xfId="444" applyNumberFormat="1" applyFont="1" applyFill="1" applyBorder="1" applyAlignment="1" applyProtection="1">
      <alignment horizontal="justify" vertical="justify"/>
      <protection locked="0"/>
    </xf>
    <xf numFmtId="0" fontId="92" fillId="0" borderId="12" xfId="444" applyNumberFormat="1" applyFont="1" applyFill="1" applyBorder="1" applyAlignment="1">
      <alignment horizontal="justify" vertical="justify"/>
    </xf>
    <xf numFmtId="49" fontId="69" fillId="0" borderId="12" xfId="351" applyNumberFormat="1" applyFont="1" applyFill="1" applyBorder="1" applyAlignment="1">
      <alignment horizontal="justify" vertical="justify"/>
    </xf>
    <xf numFmtId="49" fontId="89" fillId="0" borderId="12" xfId="351" applyNumberFormat="1" applyFont="1" applyFill="1" applyBorder="1" applyAlignment="1">
      <alignment horizontal="justify" vertical="justify"/>
    </xf>
    <xf numFmtId="0" fontId="89" fillId="0" borderId="12" xfId="351" applyNumberFormat="1" applyFont="1" applyFill="1" applyBorder="1" applyAlignment="1">
      <alignment horizontal="center" vertical="justify"/>
    </xf>
    <xf numFmtId="0" fontId="89" fillId="0" borderId="13" xfId="351" applyNumberFormat="1" applyFont="1" applyFill="1" applyBorder="1" applyAlignment="1">
      <alignment horizontal="center" vertical="justify"/>
    </xf>
    <xf numFmtId="0" fontId="8" fillId="0" borderId="13" xfId="165" applyNumberFormat="1" applyFont="1" applyBorder="1" applyAlignment="1">
      <alignment horizontal="right"/>
    </xf>
    <xf numFmtId="2" fontId="8" fillId="0" borderId="13" xfId="165" applyNumberFormat="1" applyFont="1" applyBorder="1" applyAlignment="1">
      <alignment horizontal="right"/>
    </xf>
    <xf numFmtId="49" fontId="101" fillId="0" borderId="13" xfId="0" applyNumberFormat="1" applyFont="1" applyBorder="1" applyAlignment="1">
      <alignment horizontal="justify" vertical="justify"/>
    </xf>
    <xf numFmtId="4" fontId="8" fillId="0" borderId="13" xfId="165" applyNumberFormat="1" applyFont="1" applyFill="1" applyBorder="1" applyAlignment="1">
      <alignment horizontal="right"/>
    </xf>
    <xf numFmtId="0" fontId="96" fillId="0" borderId="14" xfId="351" applyFont="1" applyBorder="1" applyAlignment="1">
      <alignment horizontal="justify" vertical="justify" wrapText="1"/>
    </xf>
    <xf numFmtId="49" fontId="8" fillId="0" borderId="12" xfId="351" applyNumberFormat="1" applyFont="1" applyFill="1" applyBorder="1" applyAlignment="1">
      <alignment horizontal="right" vertical="justify"/>
    </xf>
    <xf numFmtId="0" fontId="10" fillId="0" borderId="14" xfId="351" applyFont="1" applyFill="1" applyBorder="1" applyAlignment="1">
      <alignment horizontal="justify" wrapText="1"/>
    </xf>
    <xf numFmtId="0" fontId="8" fillId="0" borderId="14" xfId="0" applyFont="1" applyBorder="1" applyAlignment="1">
      <alignment horizontal="center"/>
    </xf>
    <xf numFmtId="49" fontId="0" fillId="0" borderId="15" xfId="0" applyNumberFormat="1" applyBorder="1" applyAlignment="1">
      <alignment horizontal="justify" vertical="justify"/>
    </xf>
    <xf numFmtId="0" fontId="0" fillId="0" borderId="15" xfId="0" applyBorder="1" applyAlignment="1">
      <alignment horizontal="justify" vertical="justify"/>
    </xf>
    <xf numFmtId="0" fontId="0" fillId="0" borderId="15" xfId="0" applyNumberFormat="1" applyBorder="1" applyAlignment="1">
      <alignment horizontal="center"/>
    </xf>
    <xf numFmtId="0" fontId="1" fillId="0" borderId="15" xfId="443" applyNumberFormat="1" applyBorder="1"/>
    <xf numFmtId="0" fontId="0" fillId="0" borderId="15" xfId="0" applyNumberFormat="1" applyBorder="1"/>
    <xf numFmtId="0" fontId="102" fillId="0" borderId="15" xfId="0" applyFont="1" applyBorder="1" applyAlignment="1">
      <alignment horizontal="right" vertical="center"/>
    </xf>
    <xf numFmtId="49" fontId="8" fillId="49" borderId="15" xfId="351" applyNumberFormat="1" applyFont="1" applyFill="1" applyBorder="1" applyAlignment="1">
      <alignment horizontal="right" vertical="justify"/>
    </xf>
    <xf numFmtId="49" fontId="5" fillId="49" borderId="15" xfId="351" applyNumberFormat="1" applyFont="1" applyFill="1" applyBorder="1" applyAlignment="1">
      <alignment horizontal="justify" vertical="justify"/>
    </xf>
    <xf numFmtId="0" fontId="5" fillId="49" borderId="15" xfId="351" applyNumberFormat="1" applyFont="1" applyFill="1" applyBorder="1" applyAlignment="1">
      <alignment horizontal="center"/>
    </xf>
    <xf numFmtId="0" fontId="5" fillId="49" borderId="15" xfId="351" applyNumberFormat="1" applyFont="1" applyFill="1" applyBorder="1" applyAlignment="1">
      <alignment horizontal="center" vertical="justify"/>
    </xf>
    <xf numFmtId="0" fontId="101" fillId="49" borderId="15" xfId="351" applyNumberFormat="1" applyFont="1" applyFill="1" applyBorder="1"/>
    <xf numFmtId="0" fontId="8" fillId="0" borderId="15" xfId="349" applyNumberFormat="1" applyFont="1" applyBorder="1" applyAlignment="1">
      <alignment horizontal="right" wrapText="1"/>
    </xf>
    <xf numFmtId="3" fontId="103" fillId="0" borderId="15" xfId="0" applyNumberFormat="1" applyFont="1" applyBorder="1" applyAlignment="1">
      <alignment horizontal="right"/>
    </xf>
    <xf numFmtId="0" fontId="103" fillId="0" borderId="15" xfId="0" applyFont="1" applyBorder="1" applyAlignment="1">
      <alignment horizontal="right"/>
    </xf>
    <xf numFmtId="0" fontId="103" fillId="0" borderId="15" xfId="0" applyFont="1" applyBorder="1" applyAlignment="1">
      <alignment horizontal="right" wrapText="1"/>
    </xf>
    <xf numFmtId="3" fontId="103" fillId="0" borderId="15" xfId="0" applyNumberFormat="1" applyFont="1" applyBorder="1" applyAlignment="1">
      <alignment horizontal="right" wrapText="1"/>
    </xf>
    <xf numFmtId="0" fontId="103" fillId="0" borderId="15" xfId="0" applyFont="1" applyBorder="1" applyAlignment="1">
      <alignment horizontal="right" vertical="center"/>
    </xf>
    <xf numFmtId="0" fontId="104" fillId="0" borderId="15" xfId="0" applyFont="1" applyBorder="1" applyAlignment="1">
      <alignment vertical="center" wrapText="1"/>
    </xf>
    <xf numFmtId="0" fontId="103" fillId="0" borderId="15" xfId="0" applyFont="1" applyBorder="1" applyAlignment="1"/>
    <xf numFmtId="0" fontId="103" fillId="0" borderId="15" xfId="0" applyFont="1" applyBorder="1" applyAlignment="1">
      <alignment vertical="center" wrapText="1"/>
    </xf>
    <xf numFmtId="49" fontId="2" fillId="48" borderId="35" xfId="351" applyNumberFormat="1" applyFont="1" applyFill="1" applyBorder="1" applyAlignment="1">
      <alignment horizontal="center" vertical="center" wrapText="1"/>
    </xf>
    <xf numFmtId="0" fontId="2" fillId="48" borderId="36" xfId="165" applyNumberFormat="1" applyFont="1" applyFill="1" applyBorder="1" applyAlignment="1">
      <alignment horizontal="center" vertical="center" wrapText="1"/>
    </xf>
    <xf numFmtId="49" fontId="8" fillId="0" borderId="15" xfId="351" applyNumberFormat="1" applyFont="1" applyFill="1" applyBorder="1" applyAlignment="1">
      <alignment vertical="center" wrapText="1"/>
    </xf>
    <xf numFmtId="0" fontId="8" fillId="0" borderId="15" xfId="351" applyNumberFormat="1" applyFill="1" applyBorder="1" applyAlignment="1">
      <alignment horizontal="center" vertical="center"/>
    </xf>
    <xf numFmtId="4" fontId="8" fillId="0" borderId="15" xfId="351" applyNumberFormat="1" applyFill="1" applyBorder="1" applyAlignment="1">
      <alignment horizontal="right" vertical="center"/>
    </xf>
    <xf numFmtId="49" fontId="8" fillId="0" borderId="15" xfId="351" applyNumberFormat="1" applyFont="1" applyFill="1" applyBorder="1" applyAlignment="1">
      <alignment vertical="justify" wrapText="1"/>
    </xf>
    <xf numFmtId="0" fontId="8" fillId="0" borderId="15" xfId="351" applyNumberFormat="1" applyFill="1" applyBorder="1" applyAlignment="1">
      <alignment horizontal="center"/>
    </xf>
    <xf numFmtId="4" fontId="8" fillId="0" borderId="15" xfId="351" applyNumberFormat="1" applyFill="1" applyBorder="1" applyAlignment="1">
      <alignment horizontal="right" vertical="justify"/>
    </xf>
    <xf numFmtId="4" fontId="6" fillId="0" borderId="15" xfId="351" applyNumberFormat="1" applyFont="1" applyFill="1" applyBorder="1" applyAlignment="1">
      <alignment horizontal="right" wrapText="1"/>
    </xf>
    <xf numFmtId="0" fontId="8" fillId="0" borderId="15" xfId="351" applyFont="1" applyFill="1" applyBorder="1" applyAlignment="1">
      <alignment horizontal="justify" vertical="justify"/>
    </xf>
    <xf numFmtId="4" fontId="14" fillId="0" borderId="15" xfId="351" applyNumberFormat="1" applyFont="1" applyFill="1" applyBorder="1"/>
    <xf numFmtId="0" fontId="8" fillId="0" borderId="15" xfId="351" applyFont="1" applyFill="1" applyBorder="1" applyAlignment="1">
      <alignment horizontal="justify" vertical="justify" wrapText="1"/>
    </xf>
    <xf numFmtId="4" fontId="8" fillId="0" borderId="15" xfId="351" applyNumberFormat="1" applyFill="1" applyBorder="1" applyAlignment="1">
      <alignment horizontal="right"/>
    </xf>
    <xf numFmtId="4" fontId="8" fillId="0" borderId="15" xfId="351" applyNumberFormat="1" applyFont="1" applyFill="1" applyBorder="1" applyAlignment="1">
      <alignment horizontal="right"/>
    </xf>
    <xf numFmtId="0" fontId="8" fillId="0" borderId="15" xfId="351" applyFill="1" applyBorder="1" applyAlignment="1">
      <alignment horizontal="justify" vertical="justify"/>
    </xf>
    <xf numFmtId="0" fontId="5" fillId="51" borderId="15" xfId="351" applyFont="1" applyFill="1" applyBorder="1" applyAlignment="1">
      <alignment horizontal="justify" vertical="justify" wrapText="1"/>
    </xf>
    <xf numFmtId="0" fontId="5" fillId="51" borderId="15" xfId="351" applyNumberFormat="1" applyFont="1" applyFill="1" applyBorder="1" applyAlignment="1">
      <alignment horizontal="center"/>
    </xf>
    <xf numFmtId="4" fontId="5" fillId="51" borderId="15" xfId="351" applyNumberFormat="1" applyFont="1" applyFill="1" applyBorder="1" applyAlignment="1">
      <alignment horizontal="right"/>
    </xf>
    <xf numFmtId="49" fontId="8" fillId="0" borderId="20" xfId="351" applyNumberFormat="1" applyFont="1" applyBorder="1" applyAlignment="1">
      <alignment horizontal="right" vertical="center"/>
    </xf>
    <xf numFmtId="4" fontId="8" fillId="0" borderId="21" xfId="165" applyNumberFormat="1" applyFill="1" applyBorder="1" applyAlignment="1">
      <alignment horizontal="right" vertical="justify"/>
    </xf>
    <xf numFmtId="49" fontId="8" fillId="0" borderId="20" xfId="351" applyNumberFormat="1" applyFont="1" applyBorder="1" applyAlignment="1">
      <alignment horizontal="right" vertical="justify"/>
    </xf>
    <xf numFmtId="0" fontId="8" fillId="0" borderId="20" xfId="351" applyFont="1" applyFill="1" applyBorder="1" applyAlignment="1">
      <alignment horizontal="right"/>
    </xf>
    <xf numFmtId="0" fontId="8" fillId="0" borderId="20" xfId="351" applyFont="1" applyFill="1" applyBorder="1" applyAlignment="1">
      <alignment horizontal="right" vertical="top"/>
    </xf>
    <xf numFmtId="49" fontId="8" fillId="51" borderId="20" xfId="351" applyNumberFormat="1" applyFill="1" applyBorder="1" applyAlignment="1">
      <alignment horizontal="justify" vertical="justify"/>
    </xf>
    <xf numFmtId="4" fontId="5" fillId="51" borderId="21" xfId="165" applyNumberFormat="1" applyFont="1" applyFill="1" applyBorder="1" applyAlignment="1">
      <alignment horizontal="right" vertical="justify"/>
    </xf>
    <xf numFmtId="49" fontId="8" fillId="53" borderId="37" xfId="351" applyNumberFormat="1" applyFont="1" applyFill="1" applyBorder="1" applyAlignment="1">
      <alignment horizontal="justify" vertical="justify"/>
    </xf>
    <xf numFmtId="0" fontId="5" fillId="53" borderId="38" xfId="351" applyFont="1" applyFill="1" applyBorder="1" applyAlignment="1">
      <alignment horizontal="justify" vertical="justify" wrapText="1"/>
    </xf>
    <xf numFmtId="0" fontId="5" fillId="53" borderId="38" xfId="351" applyNumberFormat="1" applyFont="1" applyFill="1" applyBorder="1" applyAlignment="1">
      <alignment horizontal="center"/>
    </xf>
    <xf numFmtId="4" fontId="5" fillId="53" borderId="38" xfId="351" applyNumberFormat="1" applyFont="1" applyFill="1" applyBorder="1" applyAlignment="1">
      <alignment horizontal="right"/>
    </xf>
    <xf numFmtId="4" fontId="5" fillId="53" borderId="39" xfId="165" applyNumberFormat="1" applyFont="1" applyFill="1" applyBorder="1" applyAlignment="1">
      <alignment horizontal="right" vertical="justify"/>
    </xf>
    <xf numFmtId="3" fontId="5" fillId="49" borderId="15" xfId="351" applyNumberFormat="1" applyFont="1" applyFill="1" applyBorder="1"/>
    <xf numFmtId="0" fontId="8" fillId="0" borderId="15" xfId="349" applyNumberFormat="1" applyFont="1" applyBorder="1" applyAlignment="1">
      <alignment horizontal="center" wrapText="1"/>
    </xf>
    <xf numFmtId="0" fontId="103" fillId="0" borderId="15" xfId="0" applyFont="1" applyBorder="1" applyAlignment="1">
      <alignment horizontal="center"/>
    </xf>
    <xf numFmtId="3" fontId="103" fillId="0" borderId="15" xfId="0" applyNumberFormat="1" applyFont="1" applyBorder="1" applyAlignment="1">
      <alignment horizontal="center"/>
    </xf>
    <xf numFmtId="0" fontId="103" fillId="0" borderId="15" xfId="0" applyFont="1" applyBorder="1" applyAlignment="1">
      <alignment horizontal="right"/>
    </xf>
    <xf numFmtId="0" fontId="103" fillId="0" borderId="15" xfId="0" applyFont="1" applyBorder="1" applyAlignment="1">
      <alignment horizontal="right" vertical="center"/>
    </xf>
    <xf numFmtId="3" fontId="103" fillId="0" borderId="15" xfId="0" applyNumberFormat="1" applyFont="1" applyBorder="1" applyAlignment="1">
      <alignment horizontal="right"/>
    </xf>
    <xf numFmtId="0" fontId="0" fillId="54" borderId="13" xfId="0" applyFill="1" applyBorder="1" applyAlignment="1">
      <alignment horizontal="justify" vertical="justify" wrapText="1"/>
    </xf>
    <xf numFmtId="0" fontId="104" fillId="54" borderId="15" xfId="0" applyFont="1" applyFill="1" applyBorder="1" applyAlignment="1">
      <alignment vertical="center" wrapText="1"/>
    </xf>
    <xf numFmtId="0" fontId="103" fillId="54" borderId="15" xfId="0" applyFont="1" applyFill="1" applyBorder="1" applyAlignment="1">
      <alignment vertical="center" wrapText="1"/>
    </xf>
    <xf numFmtId="0" fontId="104" fillId="54" borderId="15" xfId="0" applyFont="1" applyFill="1" applyBorder="1" applyAlignment="1">
      <alignment vertical="center"/>
    </xf>
    <xf numFmtId="0" fontId="8" fillId="54" borderId="15" xfId="349" applyFont="1" applyFill="1" applyBorder="1" applyAlignment="1">
      <alignment horizontal="left" vertical="top" wrapText="1"/>
    </xf>
    <xf numFmtId="0" fontId="39" fillId="54" borderId="15" xfId="349" applyFont="1" applyFill="1" applyBorder="1" applyAlignment="1">
      <alignment horizontal="justify" vertical="justify" wrapText="1"/>
    </xf>
    <xf numFmtId="0" fontId="39" fillId="55" borderId="0" xfId="0" applyFont="1" applyFill="1" applyBorder="1" applyAlignment="1" applyProtection="1">
      <alignment horizontal="justify" wrapText="1"/>
      <protection locked="0"/>
    </xf>
    <xf numFmtId="49" fontId="8" fillId="55" borderId="12" xfId="351" applyNumberFormat="1" applyFont="1" applyFill="1" applyBorder="1" applyAlignment="1">
      <alignment horizontal="right" vertical="top"/>
    </xf>
    <xf numFmtId="0" fontId="8" fillId="55" borderId="14" xfId="351" applyFont="1" applyFill="1" applyBorder="1" applyAlignment="1">
      <alignment horizontal="justify" vertical="justify"/>
    </xf>
    <xf numFmtId="0" fontId="8" fillId="55" borderId="14" xfId="351" applyFont="1" applyFill="1" applyBorder="1" applyAlignment="1">
      <alignment horizontal="center"/>
    </xf>
    <xf numFmtId="2" fontId="8" fillId="55" borderId="12" xfId="165" applyNumberFormat="1" applyFont="1" applyFill="1" applyBorder="1"/>
    <xf numFmtId="2" fontId="8" fillId="55" borderId="12" xfId="351" applyNumberFormat="1" applyFont="1" applyFill="1" applyBorder="1"/>
    <xf numFmtId="4" fontId="8" fillId="55" borderId="12" xfId="444" applyNumberFormat="1" applyFont="1" applyFill="1" applyBorder="1" applyAlignment="1" applyProtection="1">
      <alignment horizontal="right"/>
      <protection locked="0"/>
    </xf>
    <xf numFmtId="0" fontId="0" fillId="55" borderId="0" xfId="0" applyFill="1"/>
    <xf numFmtId="49" fontId="8" fillId="55" borderId="12" xfId="351" applyNumberFormat="1" applyFill="1" applyBorder="1" applyAlignment="1">
      <alignment horizontal="right" vertical="justify"/>
    </xf>
    <xf numFmtId="0" fontId="8" fillId="55" borderId="14" xfId="351" applyNumberFormat="1" applyFont="1" applyFill="1" applyBorder="1" applyAlignment="1">
      <alignment horizontal="justify" wrapText="1"/>
    </xf>
    <xf numFmtId="0" fontId="8" fillId="55" borderId="13" xfId="0" applyFont="1" applyFill="1" applyBorder="1" applyAlignment="1">
      <alignment horizontal="center"/>
    </xf>
    <xf numFmtId="4" fontId="6" fillId="55" borderId="12" xfId="446" applyNumberFormat="1" applyFont="1" applyFill="1" applyBorder="1" applyAlignment="1">
      <alignment horizontal="right" wrapText="1"/>
    </xf>
    <xf numFmtId="4" fontId="8" fillId="55" borderId="14" xfId="351" applyNumberFormat="1" applyFont="1" applyFill="1" applyBorder="1" applyAlignment="1">
      <alignment horizontal="right"/>
    </xf>
    <xf numFmtId="4" fontId="66" fillId="55" borderId="12" xfId="446" applyNumberFormat="1" applyFill="1" applyBorder="1" applyAlignment="1" applyProtection="1">
      <alignment horizontal="right" wrapText="1"/>
      <protection locked="0"/>
    </xf>
    <xf numFmtId="0" fontId="0" fillId="55" borderId="13" xfId="0" applyFill="1" applyBorder="1"/>
    <xf numFmtId="0" fontId="0" fillId="55" borderId="0" xfId="0" applyFill="1" applyBorder="1"/>
    <xf numFmtId="0" fontId="8" fillId="55" borderId="14" xfId="351" applyFont="1" applyFill="1" applyBorder="1"/>
    <xf numFmtId="0" fontId="8" fillId="55" borderId="12" xfId="0" applyFont="1" applyFill="1" applyBorder="1" applyAlignment="1">
      <alignment horizontal="center"/>
    </xf>
    <xf numFmtId="0" fontId="8" fillId="55" borderId="0" xfId="351" applyFont="1" applyFill="1" applyBorder="1" applyAlignment="1">
      <alignment horizontal="justify" wrapText="1"/>
    </xf>
    <xf numFmtId="0" fontId="8" fillId="55" borderId="14" xfId="351" applyFont="1" applyFill="1" applyBorder="1" applyAlignment="1">
      <alignment horizontal="justify"/>
    </xf>
    <xf numFmtId="49" fontId="8" fillId="55" borderId="12" xfId="0" applyNumberFormat="1" applyFont="1" applyFill="1" applyBorder="1" applyAlignment="1">
      <alignment horizontal="right" vertical="justify"/>
    </xf>
    <xf numFmtId="49" fontId="0" fillId="54" borderId="14" xfId="0" applyNumberFormat="1" applyFill="1" applyBorder="1" applyAlignment="1">
      <alignment horizontal="justify" vertical="justify" wrapText="1"/>
    </xf>
    <xf numFmtId="0" fontId="11" fillId="0" borderId="0" xfId="0" applyFont="1" applyBorder="1" applyAlignment="1">
      <alignment horizontal="justify" vertical="justify"/>
    </xf>
    <xf numFmtId="0" fontId="1" fillId="0" borderId="15" xfId="0" applyFont="1" applyBorder="1" applyAlignment="1">
      <alignment horizontal="left" vertical="top" wrapText="1"/>
    </xf>
    <xf numFmtId="0" fontId="1" fillId="54" borderId="14" xfId="351" applyFont="1" applyFill="1" applyBorder="1" applyAlignment="1">
      <alignment horizontal="justify" vertical="justify" wrapText="1"/>
    </xf>
    <xf numFmtId="0" fontId="1" fillId="54" borderId="13" xfId="0" applyFont="1" applyFill="1" applyBorder="1" applyAlignment="1">
      <alignment horizontal="justify" wrapText="1"/>
    </xf>
    <xf numFmtId="49" fontId="1" fillId="54" borderId="14" xfId="0" applyNumberFormat="1" applyFont="1" applyFill="1" applyBorder="1" applyAlignment="1">
      <alignment horizontal="justify" vertical="justify" wrapText="1"/>
    </xf>
    <xf numFmtId="0" fontId="1" fillId="54" borderId="12" xfId="351" applyNumberFormat="1" applyFont="1" applyFill="1" applyBorder="1" applyAlignment="1">
      <alignment horizontal="left" vertical="justify" wrapText="1"/>
    </xf>
    <xf numFmtId="0" fontId="1" fillId="54" borderId="12" xfId="0" applyFont="1" applyFill="1" applyBorder="1" applyAlignment="1">
      <alignment horizontal="center" vertical="center" wrapText="1"/>
    </xf>
    <xf numFmtId="0" fontId="1" fillId="54" borderId="12" xfId="0" applyFont="1" applyFill="1" applyBorder="1" applyAlignment="1">
      <alignment wrapText="1"/>
    </xf>
    <xf numFmtId="0" fontId="1" fillId="0" borderId="14" xfId="351" applyFont="1" applyBorder="1" applyAlignment="1">
      <alignment horizontal="justify" vertical="justify" wrapText="1"/>
    </xf>
    <xf numFmtId="0" fontId="1" fillId="0" borderId="15" xfId="0" applyNumberFormat="1" applyFont="1" applyBorder="1" applyAlignment="1">
      <alignment horizontal="left" vertical="top" wrapText="1"/>
    </xf>
    <xf numFmtId="0" fontId="1" fillId="52" borderId="15" xfId="0" applyFont="1" applyFill="1" applyBorder="1" applyAlignment="1">
      <alignment horizontal="left" vertical="top" wrapText="1"/>
    </xf>
    <xf numFmtId="0" fontId="1" fillId="54" borderId="15" xfId="349" applyFont="1" applyFill="1" applyBorder="1" applyAlignment="1">
      <alignment horizontal="left" vertical="top" wrapText="1"/>
    </xf>
    <xf numFmtId="0" fontId="1" fillId="0" borderId="15" xfId="349" applyFont="1" applyBorder="1" applyAlignment="1">
      <alignment horizontal="left" vertical="top" wrapText="1"/>
    </xf>
    <xf numFmtId="0" fontId="1" fillId="54" borderId="0" xfId="0" applyNumberFormat="1" applyFont="1" applyFill="1" applyBorder="1" applyAlignment="1">
      <alignment horizontal="justify" vertical="justify" wrapText="1"/>
    </xf>
    <xf numFmtId="0" fontId="1" fillId="0" borderId="15" xfId="0" applyFont="1" applyFill="1" applyBorder="1" applyAlignment="1">
      <alignment horizontal="left" vertical="top" wrapText="1"/>
    </xf>
    <xf numFmtId="3" fontId="103" fillId="0" borderId="15" xfId="0" applyNumberFormat="1" applyFont="1" applyBorder="1" applyAlignment="1">
      <alignment horizontal="right"/>
    </xf>
    <xf numFmtId="49" fontId="65" fillId="48" borderId="0" xfId="351" applyNumberFormat="1" applyFont="1" applyFill="1" applyBorder="1" applyAlignment="1">
      <alignment horizontal="left" vertical="justify"/>
    </xf>
    <xf numFmtId="0" fontId="5" fillId="48" borderId="13" xfId="351" applyFont="1" applyFill="1" applyBorder="1" applyAlignment="1">
      <alignment horizontal="left"/>
    </xf>
    <xf numFmtId="0" fontId="5" fillId="48" borderId="0" xfId="351" applyFont="1" applyFill="1" applyBorder="1" applyAlignment="1">
      <alignment horizontal="left"/>
    </xf>
    <xf numFmtId="0" fontId="5" fillId="48" borderId="14" xfId="351" applyFont="1" applyFill="1" applyBorder="1" applyAlignment="1">
      <alignment horizontal="left"/>
    </xf>
    <xf numFmtId="0" fontId="5" fillId="48" borderId="16" xfId="0" applyFont="1" applyFill="1" applyBorder="1" applyAlignment="1">
      <alignment horizontal="left"/>
    </xf>
    <xf numFmtId="0" fontId="5" fillId="48" borderId="17" xfId="0" applyFont="1" applyFill="1" applyBorder="1" applyAlignment="1">
      <alignment horizontal="left"/>
    </xf>
    <xf numFmtId="0" fontId="5" fillId="48" borderId="18" xfId="0" applyFont="1" applyFill="1" applyBorder="1" applyAlignment="1">
      <alignment horizontal="left"/>
    </xf>
    <xf numFmtId="0" fontId="105" fillId="0" borderId="15" xfId="0" applyFont="1" applyBorder="1" applyAlignment="1">
      <alignment vertical="center" wrapText="1"/>
    </xf>
    <xf numFmtId="0" fontId="35" fillId="47" borderId="16" xfId="351" applyFont="1" applyFill="1" applyBorder="1" applyAlignment="1">
      <alignment horizontal="left" wrapText="1"/>
    </xf>
    <xf numFmtId="0" fontId="35" fillId="47" borderId="17" xfId="351" applyFont="1" applyFill="1" applyBorder="1" applyAlignment="1">
      <alignment horizontal="left" wrapText="1"/>
    </xf>
    <xf numFmtId="0" fontId="35" fillId="47" borderId="18" xfId="351" applyFont="1" applyFill="1" applyBorder="1" applyAlignment="1">
      <alignment horizontal="left" wrapText="1"/>
    </xf>
    <xf numFmtId="0" fontId="8" fillId="0" borderId="15" xfId="349" applyNumberFormat="1" applyFont="1" applyBorder="1" applyAlignment="1">
      <alignment horizontal="center" wrapText="1"/>
    </xf>
    <xf numFmtId="0" fontId="103" fillId="0" borderId="15" xfId="0" applyFont="1" applyBorder="1" applyAlignment="1">
      <alignment horizontal="center"/>
    </xf>
    <xf numFmtId="3" fontId="103" fillId="0" borderId="15" xfId="0" applyNumberFormat="1" applyFont="1" applyBorder="1" applyAlignment="1">
      <alignment horizontal="center"/>
    </xf>
    <xf numFmtId="0" fontId="103" fillId="0" borderId="15" xfId="0" applyFont="1" applyBorder="1" applyAlignment="1">
      <alignment horizontal="right"/>
    </xf>
    <xf numFmtId="0" fontId="104" fillId="0" borderId="15" xfId="0" applyFont="1" applyBorder="1" applyAlignment="1">
      <alignment vertical="center" wrapText="1"/>
    </xf>
    <xf numFmtId="49" fontId="5" fillId="48" borderId="16" xfId="0" applyNumberFormat="1" applyFont="1" applyFill="1" applyBorder="1" applyAlignment="1">
      <alignment horizontal="left" vertical="justify"/>
    </xf>
    <xf numFmtId="49" fontId="5" fillId="48" borderId="17" xfId="0" applyNumberFormat="1" applyFont="1" applyFill="1" applyBorder="1" applyAlignment="1">
      <alignment horizontal="left" vertical="justify"/>
    </xf>
    <xf numFmtId="49" fontId="5" fillId="48" borderId="18" xfId="0" applyNumberFormat="1" applyFont="1" applyFill="1" applyBorder="1" applyAlignment="1">
      <alignment horizontal="left" vertical="justify"/>
    </xf>
    <xf numFmtId="49" fontId="5" fillId="48" borderId="0" xfId="351" applyNumberFormat="1" applyFont="1" applyFill="1" applyBorder="1" applyAlignment="1">
      <alignment horizontal="left" vertical="justify" wrapText="1"/>
    </xf>
    <xf numFmtId="0" fontId="3" fillId="48" borderId="40" xfId="351" applyFont="1" applyFill="1" applyBorder="1" applyAlignment="1">
      <alignment horizontal="center" vertical="center"/>
    </xf>
    <xf numFmtId="0" fontId="3" fillId="48" borderId="41" xfId="351" applyFont="1" applyFill="1" applyBorder="1" applyAlignment="1">
      <alignment horizontal="center" vertical="center"/>
    </xf>
    <xf numFmtId="0" fontId="3" fillId="48" borderId="42" xfId="351" applyFont="1" applyFill="1" applyBorder="1" applyAlignment="1">
      <alignment horizontal="center" vertical="center"/>
    </xf>
    <xf numFmtId="49" fontId="34" fillId="47" borderId="16" xfId="0" applyNumberFormat="1" applyFont="1" applyFill="1" applyBorder="1" applyAlignment="1">
      <alignment horizontal="left" vertical="justify" wrapText="1"/>
    </xf>
    <xf numFmtId="49" fontId="34" fillId="47" borderId="17" xfId="0" applyNumberFormat="1" applyFont="1" applyFill="1" applyBorder="1" applyAlignment="1">
      <alignment horizontal="left" vertical="justify" wrapText="1"/>
    </xf>
    <xf numFmtId="49" fontId="34" fillId="47" borderId="18" xfId="0" applyNumberFormat="1" applyFont="1" applyFill="1" applyBorder="1" applyAlignment="1">
      <alignment horizontal="left" vertical="justify" wrapText="1"/>
    </xf>
    <xf numFmtId="0" fontId="5" fillId="48" borderId="0" xfId="351" applyFont="1" applyFill="1" applyBorder="1" applyAlignment="1">
      <alignment horizontal="left" vertical="justify"/>
    </xf>
    <xf numFmtId="0" fontId="103" fillId="0" borderId="15" xfId="0" applyFont="1" applyBorder="1" applyAlignment="1">
      <alignment horizontal="right" vertical="center"/>
    </xf>
    <xf numFmtId="49" fontId="37" fillId="0" borderId="24" xfId="0" applyNumberFormat="1" applyFont="1" applyBorder="1" applyAlignment="1">
      <alignment horizontal="left" vertical="justify"/>
    </xf>
    <xf numFmtId="49" fontId="37" fillId="0" borderId="26" xfId="0" applyNumberFormat="1" applyFont="1" applyBorder="1" applyAlignment="1">
      <alignment horizontal="left" vertical="justify"/>
    </xf>
    <xf numFmtId="49" fontId="38" fillId="0" borderId="27" xfId="0" applyNumberFormat="1" applyFont="1" applyBorder="1" applyAlignment="1">
      <alignment horizontal="left" vertical="justify"/>
    </xf>
    <xf numFmtId="49" fontId="38" fillId="0" borderId="29" xfId="0" applyNumberFormat="1" applyFont="1" applyBorder="1" applyAlignment="1">
      <alignment horizontal="left" vertical="justify"/>
    </xf>
    <xf numFmtId="49" fontId="37" fillId="0" borderId="24" xfId="0" applyNumberFormat="1" applyFont="1" applyBorder="1" applyAlignment="1">
      <alignment horizontal="left" vertical="justify" wrapText="1"/>
    </xf>
    <xf numFmtId="49" fontId="36" fillId="0" borderId="27" xfId="0" applyNumberFormat="1" applyFont="1" applyBorder="1" applyAlignment="1">
      <alignment horizontal="left" vertical="justify"/>
    </xf>
    <xf numFmtId="49" fontId="0" fillId="0" borderId="29" xfId="0" applyNumberFormat="1" applyBorder="1" applyAlignment="1">
      <alignment horizontal="left" vertical="justify"/>
    </xf>
    <xf numFmtId="49" fontId="7" fillId="48" borderId="16" xfId="0" applyNumberFormat="1" applyFont="1" applyFill="1" applyBorder="1" applyAlignment="1">
      <alignment horizontal="left" vertical="justify" wrapText="1"/>
    </xf>
    <xf numFmtId="49" fontId="7" fillId="48" borderId="17" xfId="0" applyNumberFormat="1" applyFont="1" applyFill="1" applyBorder="1" applyAlignment="1">
      <alignment horizontal="left" vertical="justify" wrapText="1"/>
    </xf>
    <xf numFmtId="49" fontId="7" fillId="48" borderId="18" xfId="0" applyNumberFormat="1" applyFont="1" applyFill="1" applyBorder="1" applyAlignment="1">
      <alignment horizontal="left" vertical="justify" wrapText="1"/>
    </xf>
    <xf numFmtId="49" fontId="34" fillId="47" borderId="16" xfId="351" applyNumberFormat="1" applyFont="1" applyFill="1" applyBorder="1" applyAlignment="1">
      <alignment horizontal="left" vertical="justify" wrapText="1"/>
    </xf>
    <xf numFmtId="49" fontId="34" fillId="47" borderId="17" xfId="351" applyNumberFormat="1" applyFont="1" applyFill="1" applyBorder="1" applyAlignment="1">
      <alignment horizontal="left" vertical="justify" wrapText="1"/>
    </xf>
    <xf numFmtId="49" fontId="34" fillId="47" borderId="18" xfId="351" applyNumberFormat="1" applyFont="1" applyFill="1" applyBorder="1" applyAlignment="1">
      <alignment horizontal="left" vertical="justify" wrapText="1"/>
    </xf>
    <xf numFmtId="0" fontId="37" fillId="0" borderId="24" xfId="0" applyNumberFormat="1" applyFont="1" applyBorder="1" applyAlignment="1">
      <alignment horizontal="left"/>
    </xf>
    <xf numFmtId="0" fontId="37" fillId="0" borderId="25" xfId="0" applyNumberFormat="1" applyFont="1" applyBorder="1" applyAlignment="1">
      <alignment horizontal="left"/>
    </xf>
    <xf numFmtId="0" fontId="37" fillId="0" borderId="26" xfId="0" applyNumberFormat="1" applyFont="1" applyBorder="1" applyAlignment="1">
      <alignment horizontal="left"/>
    </xf>
    <xf numFmtId="0" fontId="36" fillId="0" borderId="27" xfId="0" applyNumberFormat="1" applyFont="1" applyBorder="1" applyAlignment="1">
      <alignment horizontal="left"/>
    </xf>
    <xf numFmtId="0" fontId="36" fillId="0" borderId="28" xfId="0" applyNumberFormat="1" applyFont="1" applyBorder="1" applyAlignment="1">
      <alignment horizontal="left"/>
    </xf>
  </cellXfs>
  <cellStyles count="447">
    <cellStyle name="_A13 TROŠKOVNIK 6" xfId="1"/>
    <cellStyle name="_A13 TROŠKOVNIK 6 2" xfId="2"/>
    <cellStyle name="20% - Accent1 2" xfId="3"/>
    <cellStyle name="20% - Accent1 2 2" xfId="4"/>
    <cellStyle name="20% - Accent1 3" xfId="5"/>
    <cellStyle name="20% - Accent2 2" xfId="6"/>
    <cellStyle name="20% - Accent2 2 2" xfId="7"/>
    <cellStyle name="20% - Accent2 3" xfId="8"/>
    <cellStyle name="20% - Accent3 2" xfId="9"/>
    <cellStyle name="20% - Accent3 2 2" xfId="10"/>
    <cellStyle name="20% - Accent3 3" xfId="11"/>
    <cellStyle name="20% - Accent4 2" xfId="12"/>
    <cellStyle name="20% - Accent4 2 2" xfId="13"/>
    <cellStyle name="20% - Accent4 3" xfId="14"/>
    <cellStyle name="20% - Accent5 2" xfId="15"/>
    <cellStyle name="20% - Accent5 2 2" xfId="16"/>
    <cellStyle name="20% - Accent5 3" xfId="17"/>
    <cellStyle name="20% - Accent6 2" xfId="18"/>
    <cellStyle name="20% - Accent6 2 2" xfId="19"/>
    <cellStyle name="20% - Accent6 3" xfId="20"/>
    <cellStyle name="20% - Colore 1" xfId="21"/>
    <cellStyle name="20% - Colore 2" xfId="22"/>
    <cellStyle name="20% - Colore 3" xfId="23"/>
    <cellStyle name="20% - Colore 4" xfId="24"/>
    <cellStyle name="20% - Colore 5" xfId="25"/>
    <cellStyle name="20% - Colore 6" xfId="26"/>
    <cellStyle name="20% - Isticanje1 2" xfId="27"/>
    <cellStyle name="20% - Isticanje1 3" xfId="28"/>
    <cellStyle name="20% - Isticanje2 2" xfId="29"/>
    <cellStyle name="20% - Isticanje2 3" xfId="30"/>
    <cellStyle name="20% - Isticanje3 2" xfId="31"/>
    <cellStyle name="20% - Isticanje3 3" xfId="32"/>
    <cellStyle name="20% - Isticanje4 2" xfId="33"/>
    <cellStyle name="20% - Isticanje4 3" xfId="34"/>
    <cellStyle name="20% - Isticanje5 2" xfId="35"/>
    <cellStyle name="20% - Isticanje5 3" xfId="36"/>
    <cellStyle name="20% - Isticanje6 2" xfId="37"/>
    <cellStyle name="20% - Isticanje6 3" xfId="38"/>
    <cellStyle name="40% - Accent1 2" xfId="39"/>
    <cellStyle name="40% - Accent1 2 2" xfId="40"/>
    <cellStyle name="40% - Accent1 3" xfId="41"/>
    <cellStyle name="40% - Accent2 2" xfId="42"/>
    <cellStyle name="40% - Accent2 2 2" xfId="43"/>
    <cellStyle name="40% - Accent2 3" xfId="44"/>
    <cellStyle name="40% - Accent3 2" xfId="45"/>
    <cellStyle name="40% - Accent3 2 2" xfId="46"/>
    <cellStyle name="40% - Accent3 3" xfId="47"/>
    <cellStyle name="40% - Accent4 2" xfId="48"/>
    <cellStyle name="40% - Accent4 2 2" xfId="49"/>
    <cellStyle name="40% - Accent4 3" xfId="50"/>
    <cellStyle name="40% - Accent5 2" xfId="51"/>
    <cellStyle name="40% - Accent5 2 2" xfId="52"/>
    <cellStyle name="40% - Accent5 3" xfId="53"/>
    <cellStyle name="40% - Accent6 2" xfId="54"/>
    <cellStyle name="40% - Accent6 2 2" xfId="55"/>
    <cellStyle name="40% - Accent6 3" xfId="56"/>
    <cellStyle name="40% - Colore 1" xfId="57"/>
    <cellStyle name="40% - Colore 2" xfId="58"/>
    <cellStyle name="40% - Colore 3" xfId="59"/>
    <cellStyle name="40% - Colore 4" xfId="60"/>
    <cellStyle name="40% - Colore 5" xfId="61"/>
    <cellStyle name="40% - Colore 6" xfId="62"/>
    <cellStyle name="40% - Isticanje2 2" xfId="63"/>
    <cellStyle name="40% - Isticanje2 3" xfId="64"/>
    <cellStyle name="40% - Isticanje3 2" xfId="65"/>
    <cellStyle name="40% - Isticanje3 3" xfId="66"/>
    <cellStyle name="40% - Isticanje4 2" xfId="67"/>
    <cellStyle name="40% - Isticanje4 3" xfId="68"/>
    <cellStyle name="40% - Isticanje5 2" xfId="69"/>
    <cellStyle name="40% - Isticanje5 3" xfId="70"/>
    <cellStyle name="40% - Isticanje6 2" xfId="71"/>
    <cellStyle name="40% - Isticanje6 3" xfId="72"/>
    <cellStyle name="40% - Naglasak1" xfId="73"/>
    <cellStyle name="40% - Naglasak1 2" xfId="74"/>
    <cellStyle name="40% - Naglasak1 3" xfId="75"/>
    <cellStyle name="60% - Accent1 2" xfId="76"/>
    <cellStyle name="60% - Accent1 2 2" xfId="77"/>
    <cellStyle name="60% - Accent1 3" xfId="78"/>
    <cellStyle name="60% - Accent2 2" xfId="79"/>
    <cellStyle name="60% - Accent2 2 2" xfId="80"/>
    <cellStyle name="60% - Accent2 3" xfId="81"/>
    <cellStyle name="60% - Accent3 2" xfId="82"/>
    <cellStyle name="60% - Accent3 2 2" xfId="83"/>
    <cellStyle name="60% - Accent3 3" xfId="84"/>
    <cellStyle name="60% - Accent4 2" xfId="85"/>
    <cellStyle name="60% - Accent4 2 2" xfId="86"/>
    <cellStyle name="60% - Accent4 3" xfId="87"/>
    <cellStyle name="60% - Accent5 2" xfId="88"/>
    <cellStyle name="60% - Accent5 2 2" xfId="89"/>
    <cellStyle name="60% - Accent5 3" xfId="90"/>
    <cellStyle name="60% - Accent6 2" xfId="91"/>
    <cellStyle name="60% - Accent6 2 2" xfId="92"/>
    <cellStyle name="60% - Accent6 3" xfId="93"/>
    <cellStyle name="60% - Colore 1" xfId="94"/>
    <cellStyle name="60% - Colore 2" xfId="95"/>
    <cellStyle name="60% - Colore 3" xfId="96"/>
    <cellStyle name="60% - Colore 4" xfId="97"/>
    <cellStyle name="60% - Colore 5" xfId="98"/>
    <cellStyle name="60% - Colore 6" xfId="99"/>
    <cellStyle name="60% - Isticanje1 2" xfId="100"/>
    <cellStyle name="60% - Isticanje2 2" xfId="101"/>
    <cellStyle name="60% - Isticanje3 2" xfId="102"/>
    <cellStyle name="60% - Isticanje4 2" xfId="103"/>
    <cellStyle name="60% - Isticanje5 2" xfId="104"/>
    <cellStyle name="60% - Isticanje6 2" xfId="105"/>
    <cellStyle name="Accent1 2" xfId="106"/>
    <cellStyle name="Accent1 2 2" xfId="107"/>
    <cellStyle name="Accent1 3" xfId="108"/>
    <cellStyle name="Accent2 2" xfId="109"/>
    <cellStyle name="Accent2 2 2" xfId="110"/>
    <cellStyle name="Accent2 3" xfId="111"/>
    <cellStyle name="Accent3 2" xfId="112"/>
    <cellStyle name="Accent3 2 2" xfId="113"/>
    <cellStyle name="Accent3 3" xfId="114"/>
    <cellStyle name="Accent4 2" xfId="115"/>
    <cellStyle name="Accent4 2 2" xfId="116"/>
    <cellStyle name="Accent4 3" xfId="117"/>
    <cellStyle name="Accent5 2" xfId="118"/>
    <cellStyle name="Accent5 2 2" xfId="119"/>
    <cellStyle name="Accent5 3" xfId="120"/>
    <cellStyle name="Accent6 2" xfId="121"/>
    <cellStyle name="Accent6 2 2" xfId="122"/>
    <cellStyle name="Accent6 3" xfId="123"/>
    <cellStyle name="Bad 2" xfId="124"/>
    <cellStyle name="Bad 2 2" xfId="125"/>
    <cellStyle name="Bad 3" xfId="126"/>
    <cellStyle name="Bilješka" xfId="127"/>
    <cellStyle name="Calcolo" xfId="128"/>
    <cellStyle name="Calculation 2" xfId="129"/>
    <cellStyle name="Calculation 2 2" xfId="130"/>
    <cellStyle name="Calculation 3" xfId="131"/>
    <cellStyle name="Cella collegata" xfId="132"/>
    <cellStyle name="Cella da controllare" xfId="133"/>
    <cellStyle name="Check Cell 2" xfId="134"/>
    <cellStyle name="Check Cell 2 2" xfId="135"/>
    <cellStyle name="Check Cell 3" xfId="136"/>
    <cellStyle name="Colore 1" xfId="137"/>
    <cellStyle name="Colore 2" xfId="138"/>
    <cellStyle name="Colore 3" xfId="139"/>
    <cellStyle name="Colore 4" xfId="140"/>
    <cellStyle name="Colore 5" xfId="141"/>
    <cellStyle name="Colore 6" xfId="142"/>
    <cellStyle name="Comma 10" xfId="143"/>
    <cellStyle name="Comma 10 2" xfId="144"/>
    <cellStyle name="Comma 10 3" xfId="145"/>
    <cellStyle name="Comma 10 4" xfId="146"/>
    <cellStyle name="Comma 11" xfId="147"/>
    <cellStyle name="Comma 12" xfId="148"/>
    <cellStyle name="Comma 13" xfId="149"/>
    <cellStyle name="Comma 14" xfId="150"/>
    <cellStyle name="Comma 15" xfId="151"/>
    <cellStyle name="Comma 16" xfId="152"/>
    <cellStyle name="Comma 17" xfId="153"/>
    <cellStyle name="Comma 17 2" xfId="154"/>
    <cellStyle name="Comma 17 2 2" xfId="155"/>
    <cellStyle name="Comma 17 3" xfId="156"/>
    <cellStyle name="Comma 18" xfId="157"/>
    <cellStyle name="Comma 18 2" xfId="158"/>
    <cellStyle name="Comma 18 2 2" xfId="159"/>
    <cellStyle name="Comma 18 3" xfId="160"/>
    <cellStyle name="Comma 19" xfId="161"/>
    <cellStyle name="Comma 19 2" xfId="162"/>
    <cellStyle name="Comma 19 2 2" xfId="163"/>
    <cellStyle name="Comma 19 3" xfId="164"/>
    <cellStyle name="Comma 2" xfId="165"/>
    <cellStyle name="Comma 2 2" xfId="166"/>
    <cellStyle name="Comma 2 2 2" xfId="167"/>
    <cellStyle name="Comma 2 2 3" xfId="168"/>
    <cellStyle name="Comma 2 2 3 2" xfId="169"/>
    <cellStyle name="Comma 2 2 4" xfId="170"/>
    <cellStyle name="Comma 2 2 4 2" xfId="171"/>
    <cellStyle name="Comma 2 2 5" xfId="172"/>
    <cellStyle name="Comma 2 3" xfId="173"/>
    <cellStyle name="Comma 2 3 2" xfId="174"/>
    <cellStyle name="Comma 2 3 2 2" xfId="175"/>
    <cellStyle name="Comma 2 3 3" xfId="176"/>
    <cellStyle name="Comma 2 4" xfId="177"/>
    <cellStyle name="Comma 2 5" xfId="178"/>
    <cellStyle name="Comma 2 6" xfId="179"/>
    <cellStyle name="Comma 2 7" xfId="180"/>
    <cellStyle name="Comma 2 7 2" xfId="181"/>
    <cellStyle name="Comma 2 8" xfId="182"/>
    <cellStyle name="Comma 2_2008-10-10 Busevec - Lekenik procjena ponude" xfId="183"/>
    <cellStyle name="Comma 20" xfId="184"/>
    <cellStyle name="Comma 20 2" xfId="185"/>
    <cellStyle name="Comma 20 2 2" xfId="186"/>
    <cellStyle name="Comma 20 3" xfId="187"/>
    <cellStyle name="Comma 21" xfId="188"/>
    <cellStyle name="Comma 21 2" xfId="189"/>
    <cellStyle name="Comma 21 2 2" xfId="190"/>
    <cellStyle name="Comma 21 3" xfId="191"/>
    <cellStyle name="Comma 22" xfId="192"/>
    <cellStyle name="Comma 22 2" xfId="193"/>
    <cellStyle name="Comma 22 2 2" xfId="194"/>
    <cellStyle name="Comma 22 3" xfId="195"/>
    <cellStyle name="Comma 23" xfId="196"/>
    <cellStyle name="Comma 23 2" xfId="197"/>
    <cellStyle name="Comma 23 2 2" xfId="198"/>
    <cellStyle name="Comma 23 3" xfId="199"/>
    <cellStyle name="Comma 24" xfId="200"/>
    <cellStyle name="Comma 24 2" xfId="201"/>
    <cellStyle name="Comma 24 2 2" xfId="202"/>
    <cellStyle name="Comma 24 3" xfId="203"/>
    <cellStyle name="Comma 25" xfId="204"/>
    <cellStyle name="Comma 25 2" xfId="205"/>
    <cellStyle name="Comma 25 2 2" xfId="206"/>
    <cellStyle name="Comma 25 3" xfId="207"/>
    <cellStyle name="Comma 26" xfId="208"/>
    <cellStyle name="Comma 26 2" xfId="209"/>
    <cellStyle name="Comma 26 2 2" xfId="210"/>
    <cellStyle name="Comma 26 3" xfId="211"/>
    <cellStyle name="Comma 27" xfId="212"/>
    <cellStyle name="Comma 27 2" xfId="213"/>
    <cellStyle name="Comma 27 2 2" xfId="214"/>
    <cellStyle name="Comma 27 3" xfId="215"/>
    <cellStyle name="Comma 28" xfId="216"/>
    <cellStyle name="Comma 29" xfId="217"/>
    <cellStyle name="Comma 29 2" xfId="218"/>
    <cellStyle name="Comma 29 2 2" xfId="219"/>
    <cellStyle name="Comma 29 3" xfId="220"/>
    <cellStyle name="Comma 29 3 2" xfId="221"/>
    <cellStyle name="Comma 29 4" xfId="222"/>
    <cellStyle name="Comma 3" xfId="223"/>
    <cellStyle name="Comma 3 2" xfId="224"/>
    <cellStyle name="Comma 3 2 2" xfId="225"/>
    <cellStyle name="Comma 3 3" xfId="226"/>
    <cellStyle name="Comma 3 3 2" xfId="227"/>
    <cellStyle name="Comma 3 3 2 2" xfId="228"/>
    <cellStyle name="Comma 3 3 2 2 2" xfId="229"/>
    <cellStyle name="Comma 3 3 2 3" xfId="230"/>
    <cellStyle name="Comma 3 3 3" xfId="231"/>
    <cellStyle name="Comma 3 3 3 2" xfId="232"/>
    <cellStyle name="Comma 3 3 4" xfId="233"/>
    <cellStyle name="Comma 3 4" xfId="234"/>
    <cellStyle name="Comma 3 5" xfId="235"/>
    <cellStyle name="Comma 3 6" xfId="236"/>
    <cellStyle name="Comma 3 6 2" xfId="237"/>
    <cellStyle name="Comma 3 7" xfId="238"/>
    <cellStyle name="Comma 30" xfId="239"/>
    <cellStyle name="Comma 30 2" xfId="240"/>
    <cellStyle name="Comma 31" xfId="241"/>
    <cellStyle name="Comma 31 2" xfId="242"/>
    <cellStyle name="Comma 32" xfId="243"/>
    <cellStyle name="Comma 32 2" xfId="244"/>
    <cellStyle name="Comma 33" xfId="245"/>
    <cellStyle name="Comma 33 2" xfId="246"/>
    <cellStyle name="Comma 34" xfId="247"/>
    <cellStyle name="Comma 34 2" xfId="248"/>
    <cellStyle name="Comma 35" xfId="249"/>
    <cellStyle name="Comma 35 2" xfId="250"/>
    <cellStyle name="Comma 35 2 2" xfId="251"/>
    <cellStyle name="Comma 35 2 2 2" xfId="252"/>
    <cellStyle name="Comma 35 2 3" xfId="253"/>
    <cellStyle name="Comma 35 3" xfId="254"/>
    <cellStyle name="Comma 35 3 2" xfId="255"/>
    <cellStyle name="Comma 35 4" xfId="256"/>
    <cellStyle name="Comma 36" xfId="257"/>
    <cellStyle name="Comma 36 2" xfId="258"/>
    <cellStyle name="Comma 36 2 2" xfId="259"/>
    <cellStyle name="Comma 36 3" xfId="260"/>
    <cellStyle name="Comma 37" xfId="261"/>
    <cellStyle name="Comma 38" xfId="262"/>
    <cellStyle name="Comma 39" xfId="263"/>
    <cellStyle name="Comma 39 2" xfId="264"/>
    <cellStyle name="Comma 39 3" xfId="265"/>
    <cellStyle name="Comma 4" xfId="266"/>
    <cellStyle name="Comma 4 2" xfId="267"/>
    <cellStyle name="Comma 4 2 2" xfId="268"/>
    <cellStyle name="Comma 4 2 2 2" xfId="269"/>
    <cellStyle name="Comma 4 2 3" xfId="270"/>
    <cellStyle name="Comma 4 3" xfId="271"/>
    <cellStyle name="Comma 4 3 2" xfId="272"/>
    <cellStyle name="Comma 4 3 2 2" xfId="273"/>
    <cellStyle name="Comma 4 3 3" xfId="274"/>
    <cellStyle name="Comma 4 4" xfId="275"/>
    <cellStyle name="Comma 4 5" xfId="276"/>
    <cellStyle name="Comma 5" xfId="277"/>
    <cellStyle name="Comma 5 2" xfId="278"/>
    <cellStyle name="Comma 5 3" xfId="279"/>
    <cellStyle name="Comma 5 4" xfId="280"/>
    <cellStyle name="Comma 6" xfId="281"/>
    <cellStyle name="Comma 6 2" xfId="282"/>
    <cellStyle name="Comma 6 2 2" xfId="283"/>
    <cellStyle name="Comma 6 3" xfId="284"/>
    <cellStyle name="Comma 6 4" xfId="285"/>
    <cellStyle name="Comma 7" xfId="286"/>
    <cellStyle name="Comma 7 2" xfId="287"/>
    <cellStyle name="Comma 8" xfId="288"/>
    <cellStyle name="Comma 8 2" xfId="289"/>
    <cellStyle name="Comma 8 2 2" xfId="290"/>
    <cellStyle name="Comma 8 3" xfId="291"/>
    <cellStyle name="Comma 8 3 2" xfId="292"/>
    <cellStyle name="Comma 8 4" xfId="293"/>
    <cellStyle name="Comma 8 4 2" xfId="294"/>
    <cellStyle name="Comma 8 5" xfId="295"/>
    <cellStyle name="Comma 8 6" xfId="296"/>
    <cellStyle name="Comma 9" xfId="297"/>
    <cellStyle name="Comma 9 2" xfId="298"/>
    <cellStyle name="Comma 9 3" xfId="299"/>
    <cellStyle name="Currency 2" xfId="300"/>
    <cellStyle name="Currency 2 2" xfId="301"/>
    <cellStyle name="Currency 3" xfId="302"/>
    <cellStyle name="Currency 3 2" xfId="303"/>
    <cellStyle name="Dobro" xfId="304"/>
    <cellStyle name="Dobro 2" xfId="305"/>
    <cellStyle name="Explanatory Text 2" xfId="306"/>
    <cellStyle name="Good 2" xfId="307"/>
    <cellStyle name="Good 2 2" xfId="308"/>
    <cellStyle name="Good 3" xfId="309"/>
    <cellStyle name="Heading 1 2" xfId="310"/>
    <cellStyle name="Heading 2 2" xfId="311"/>
    <cellStyle name="Heading 3 2" xfId="312"/>
    <cellStyle name="Heading 4 2" xfId="313"/>
    <cellStyle name="im_00_stavke" xfId="314"/>
    <cellStyle name="Input 2" xfId="315"/>
    <cellStyle name="Input 2 2" xfId="316"/>
    <cellStyle name="Input 3" xfId="317"/>
    <cellStyle name="Isticanje1 2" xfId="318"/>
    <cellStyle name="Isticanje2 2" xfId="319"/>
    <cellStyle name="Isticanje3 2" xfId="320"/>
    <cellStyle name="Isticanje4 2" xfId="321"/>
    <cellStyle name="Isticanje5 2" xfId="322"/>
    <cellStyle name="Isticanje6 2" xfId="323"/>
    <cellStyle name="Izlaz" xfId="324"/>
    <cellStyle name="Izlaz 2" xfId="325"/>
    <cellStyle name="Izračun 2" xfId="326"/>
    <cellStyle name="kolona A" xfId="327"/>
    <cellStyle name="kolona B" xfId="328"/>
    <cellStyle name="kolona C" xfId="329"/>
    <cellStyle name="kolona D" xfId="330"/>
    <cellStyle name="kolona E" xfId="331"/>
    <cellStyle name="kolona F" xfId="332"/>
    <cellStyle name="kolona G" xfId="333"/>
    <cellStyle name="kolona H" xfId="334"/>
    <cellStyle name="Linked Cell 2" xfId="335"/>
    <cellStyle name="Loše 2" xfId="336"/>
    <cellStyle name="Naslov" xfId="337"/>
    <cellStyle name="Naslov 1 2" xfId="338"/>
    <cellStyle name="Naslov 2 2" xfId="339"/>
    <cellStyle name="Naslov 3 2" xfId="340"/>
    <cellStyle name="Naslov 4 2" xfId="341"/>
    <cellStyle name="Naslov 5" xfId="342"/>
    <cellStyle name="Neutral 2" xfId="343"/>
    <cellStyle name="Neutral 2 2" xfId="344"/>
    <cellStyle name="Neutral 3" xfId="345"/>
    <cellStyle name="Neutrale" xfId="346"/>
    <cellStyle name="Neutralno 2" xfId="347"/>
    <cellStyle name="Normal 10" xfId="348"/>
    <cellStyle name="Normal 11" xfId="349"/>
    <cellStyle name="Normal 12" xfId="350"/>
    <cellStyle name="Normal 2" xfId="351"/>
    <cellStyle name="Normal 2 2" xfId="352"/>
    <cellStyle name="Normal 2 2 2" xfId="353"/>
    <cellStyle name="Normal 2 2 2 2" xfId="354"/>
    <cellStyle name="Normal 2 2 2 2 2" xfId="355"/>
    <cellStyle name="Normal 2 2 3" xfId="356"/>
    <cellStyle name="Normal 2 2 4" xfId="357"/>
    <cellStyle name="Normal 2 3" xfId="358"/>
    <cellStyle name="Normal 2_2008-10-10 Busevec - Lekenik procjena ponude" xfId="359"/>
    <cellStyle name="Normal 3" xfId="360"/>
    <cellStyle name="Normal 3 2" xfId="361"/>
    <cellStyle name="Normal 3 2 2" xfId="362"/>
    <cellStyle name="Normal 3 2 3" xfId="363"/>
    <cellStyle name="Normal 3 3" xfId="364"/>
    <cellStyle name="Normal 4" xfId="365"/>
    <cellStyle name="Normal 4 2" xfId="366"/>
    <cellStyle name="Normal 4 2 2" xfId="367"/>
    <cellStyle name="Normal 4 2 2 2" xfId="368"/>
    <cellStyle name="Normal 4 2 3" xfId="369"/>
    <cellStyle name="Normal 4 2 4" xfId="370"/>
    <cellStyle name="Normal 4 2_Troskovnik-Bill of quantities_MZLZ_faza1-phase1_P45_141012" xfId="371"/>
    <cellStyle name="Normal 4 3" xfId="372"/>
    <cellStyle name="Normal 5" xfId="373"/>
    <cellStyle name="Normal 5 2" xfId="374"/>
    <cellStyle name="Normal 6" xfId="375"/>
    <cellStyle name="Normal 6 2" xfId="376"/>
    <cellStyle name="Normal 7" xfId="377"/>
    <cellStyle name="Normal 7 2" xfId="378"/>
    <cellStyle name="Normal 8" xfId="379"/>
    <cellStyle name="Normal 8 2" xfId="380"/>
    <cellStyle name="Normal 8 2 2" xfId="381"/>
    <cellStyle name="Normal 8 3" xfId="382"/>
    <cellStyle name="Normal 8_Troskovnik-Bill of quantities_MZLZ_faza1-phase1_P45_141012" xfId="383"/>
    <cellStyle name="Normal 9" xfId="384"/>
    <cellStyle name="Normal_MP.2002.Prilog 1 2" xfId="385"/>
    <cellStyle name="Normal_MP.2002.Prilog 1 3" xfId="386"/>
    <cellStyle name="Normal1" xfId="387"/>
    <cellStyle name="Normalno" xfId="0" builtinId="0"/>
    <cellStyle name="Normalno 2" xfId="388"/>
    <cellStyle name="Normalno 3" xfId="389"/>
    <cellStyle name="Nota" xfId="390"/>
    <cellStyle name="Note 2" xfId="391"/>
    <cellStyle name="Note 2 2" xfId="392"/>
    <cellStyle name="Note 2 3" xfId="393"/>
    <cellStyle name="Note 3" xfId="394"/>
    <cellStyle name="Note 4" xfId="395"/>
    <cellStyle name="Obično 2" xfId="396"/>
    <cellStyle name="Obično 2 2" xfId="397"/>
    <cellStyle name="Obično 3" xfId="398"/>
    <cellStyle name="Obično_List1" xfId="399"/>
    <cellStyle name="Output 2" xfId="400"/>
    <cellStyle name="Output 2 2" xfId="401"/>
    <cellStyle name="Output 3" xfId="402"/>
    <cellStyle name="Percent 2" xfId="403"/>
    <cellStyle name="Percent 2 2" xfId="404"/>
    <cellStyle name="Percent 2 3" xfId="405"/>
    <cellStyle name="Percent 3" xfId="406"/>
    <cellStyle name="Percent 3 2" xfId="407"/>
    <cellStyle name="Percent 3 2 2" xfId="408"/>
    <cellStyle name="Percent 3 2 3" xfId="409"/>
    <cellStyle name="Percent 3 3" xfId="410"/>
    <cellStyle name="Percent 3 4" xfId="411"/>
    <cellStyle name="Percent 4" xfId="412"/>
    <cellStyle name="Povezana ćelija 2" xfId="413"/>
    <cellStyle name="Provjera ćelije 2" xfId="414"/>
    <cellStyle name="Standard" xfId="415"/>
    <cellStyle name="Stil 1" xfId="416"/>
    <cellStyle name="Stil 1 2" xfId="417"/>
    <cellStyle name="Stil 1 3" xfId="418"/>
    <cellStyle name="Stile 1" xfId="419"/>
    <cellStyle name="Style 1" xfId="420"/>
    <cellStyle name="Style 1 2" xfId="421"/>
    <cellStyle name="Style 1 3" xfId="422"/>
    <cellStyle name="Tekst objašnjenja 2" xfId="423"/>
    <cellStyle name="Tekst upozorenja" xfId="424"/>
    <cellStyle name="Tekst upozorenja 2" xfId="425"/>
    <cellStyle name="Testo avviso" xfId="426"/>
    <cellStyle name="Testo descrittivo" xfId="427"/>
    <cellStyle name="Title 2" xfId="428"/>
    <cellStyle name="Titolo" xfId="429"/>
    <cellStyle name="Titolo 1" xfId="430"/>
    <cellStyle name="Titolo 2" xfId="431"/>
    <cellStyle name="Titolo 3" xfId="432"/>
    <cellStyle name="Titolo 4" xfId="433"/>
    <cellStyle name="Total 2" xfId="434"/>
    <cellStyle name="Totale" xfId="435"/>
    <cellStyle name="Ukupni zbroj 2" xfId="436"/>
    <cellStyle name="Ukupno" xfId="437"/>
    <cellStyle name="Ukupno 2" xfId="438"/>
    <cellStyle name="Unos 2" xfId="439"/>
    <cellStyle name="Valore non valido" xfId="440"/>
    <cellStyle name="Valore valido" xfId="441"/>
    <cellStyle name="Warning Text 2" xfId="442"/>
    <cellStyle name="Zarez" xfId="443" builtinId="3"/>
    <cellStyle name="Zarez 2" xfId="444"/>
    <cellStyle name="Zarez 2 2" xfId="445"/>
    <cellStyle name="Zarez 3" xfId="4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1497"/>
  <sheetViews>
    <sheetView tabSelected="1" view="pageBreakPreview" zoomScale="70" zoomScaleNormal="100" zoomScaleSheetLayoutView="70" workbookViewId="0">
      <selection activeCell="K11" sqref="K11"/>
    </sheetView>
  </sheetViews>
  <sheetFormatPr defaultRowHeight="13.2"/>
  <cols>
    <col min="1" max="1" width="5" style="1" customWidth="1"/>
    <col min="2" max="2" width="42.33203125" style="5" customWidth="1"/>
    <col min="3" max="3" width="10.33203125" style="9" customWidth="1"/>
    <col min="4" max="4" width="12.6640625" style="11" bestFit="1" customWidth="1"/>
    <col min="5" max="5" width="12.6640625" style="7" bestFit="1" customWidth="1"/>
    <col min="6" max="6" width="15" style="7" customWidth="1"/>
    <col min="7" max="7" width="11.6640625" bestFit="1" customWidth="1"/>
    <col min="8" max="8" width="8.88671875" customWidth="1"/>
    <col min="20" max="20" width="12" bestFit="1" customWidth="1"/>
  </cols>
  <sheetData>
    <row r="1" spans="1:7">
      <c r="A1" s="898" t="s">
        <v>89</v>
      </c>
      <c r="B1" s="899"/>
      <c r="C1" s="259" t="s">
        <v>307</v>
      </c>
      <c r="D1" s="260"/>
      <c r="E1" s="260"/>
      <c r="F1" s="261"/>
      <c r="G1" s="12"/>
    </row>
    <row r="2" spans="1:7">
      <c r="A2" s="900" t="s">
        <v>90</v>
      </c>
      <c r="B2" s="901"/>
      <c r="C2" s="262" t="s">
        <v>465</v>
      </c>
      <c r="D2" s="263"/>
      <c r="E2" s="263"/>
      <c r="F2" s="264"/>
    </row>
    <row r="3" spans="1:7" ht="12" customHeight="1">
      <c r="A3" s="902" t="s">
        <v>497</v>
      </c>
      <c r="B3" s="899"/>
      <c r="C3" s="911" t="s">
        <v>308</v>
      </c>
      <c r="D3" s="912"/>
      <c r="E3" s="912"/>
      <c r="F3" s="913"/>
    </row>
    <row r="4" spans="1:7">
      <c r="A4" s="903" t="s">
        <v>498</v>
      </c>
      <c r="B4" s="904"/>
      <c r="C4" s="914" t="s">
        <v>91</v>
      </c>
      <c r="D4" s="915"/>
      <c r="E4" s="915"/>
      <c r="F4" s="41" t="s">
        <v>466</v>
      </c>
    </row>
    <row r="5" spans="1:7" ht="15.6" customHeight="1">
      <c r="A5" s="4"/>
      <c r="B5" s="854"/>
      <c r="C5" s="34"/>
      <c r="D5" s="37"/>
      <c r="E5" s="32"/>
      <c r="F5" s="32"/>
    </row>
    <row r="6" spans="1:7">
      <c r="A6" s="4"/>
      <c r="B6" s="6"/>
      <c r="C6" s="34"/>
      <c r="D6" s="37"/>
      <c r="E6" s="32"/>
      <c r="F6" s="32"/>
    </row>
    <row r="7" spans="1:7" ht="28.5" customHeight="1">
      <c r="A7" s="38" t="s">
        <v>48</v>
      </c>
      <c r="B7" s="38" t="s">
        <v>1</v>
      </c>
      <c r="C7" s="39" t="s">
        <v>2</v>
      </c>
      <c r="D7" s="40" t="s">
        <v>3</v>
      </c>
      <c r="E7" s="40" t="s">
        <v>4</v>
      </c>
      <c r="F7" s="40" t="s">
        <v>5</v>
      </c>
    </row>
    <row r="8" spans="1:7" s="25" customFormat="1" ht="16.5" customHeight="1">
      <c r="A8" s="27"/>
      <c r="B8" s="28"/>
      <c r="C8" s="29"/>
      <c r="D8" s="30"/>
      <c r="E8" s="30"/>
      <c r="F8" s="31"/>
    </row>
    <row r="9" spans="1:7" s="25" customFormat="1" ht="16.5" customHeight="1">
      <c r="A9" s="33" t="s">
        <v>96</v>
      </c>
      <c r="B9" s="893" t="s">
        <v>49</v>
      </c>
      <c r="C9" s="894"/>
      <c r="D9" s="894"/>
      <c r="E9" s="894"/>
      <c r="F9" s="895"/>
    </row>
    <row r="10" spans="1:7" s="25" customFormat="1" ht="16.5" customHeight="1">
      <c r="A10" s="27"/>
      <c r="B10" s="27"/>
      <c r="C10" s="29"/>
      <c r="D10" s="30"/>
      <c r="E10" s="30"/>
      <c r="F10" s="30"/>
    </row>
    <row r="11" spans="1:7" s="25" customFormat="1" ht="145.19999999999999">
      <c r="A11" s="71" t="s">
        <v>7</v>
      </c>
      <c r="B11" s="54" t="s">
        <v>357</v>
      </c>
      <c r="C11" s="13" t="s">
        <v>31</v>
      </c>
      <c r="D11" s="70">
        <v>2440</v>
      </c>
      <c r="E11" s="36"/>
      <c r="F11" s="36">
        <f>D11*E11</f>
        <v>0</v>
      </c>
    </row>
    <row r="12" spans="1:7" s="25" customFormat="1">
      <c r="A12" s="71"/>
      <c r="B12" s="54"/>
      <c r="C12" s="69"/>
      <c r="D12" s="70"/>
      <c r="E12" s="36"/>
      <c r="F12" s="36"/>
    </row>
    <row r="13" spans="1:7" s="25" customFormat="1">
      <c r="A13" s="43"/>
      <c r="B13" s="44" t="s">
        <v>43</v>
      </c>
      <c r="C13" s="45"/>
      <c r="D13" s="46"/>
      <c r="E13" s="47"/>
      <c r="F13" s="48">
        <f>SUM(F10:F12)</f>
        <v>0</v>
      </c>
    </row>
    <row r="14" spans="1:7" s="25" customFormat="1" ht="16.5" customHeight="1">
      <c r="A14" s="27"/>
      <c r="B14" s="27"/>
      <c r="C14" s="29"/>
      <c r="D14" s="30"/>
      <c r="E14" s="30"/>
      <c r="F14" s="30"/>
    </row>
    <row r="15" spans="1:7" s="25" customFormat="1" ht="16.5" customHeight="1">
      <c r="A15" s="33" t="s">
        <v>7</v>
      </c>
      <c r="B15" s="908" t="s">
        <v>97</v>
      </c>
      <c r="C15" s="909"/>
      <c r="D15" s="909"/>
      <c r="E15" s="909"/>
      <c r="F15" s="910"/>
    </row>
    <row r="16" spans="1:7" s="25" customFormat="1" ht="16.5" customHeight="1">
      <c r="A16" s="27"/>
      <c r="B16" s="27"/>
      <c r="C16" s="29"/>
      <c r="D16" s="30"/>
      <c r="E16" s="30"/>
      <c r="F16" s="30"/>
    </row>
    <row r="17" spans="1:13" s="25" customFormat="1" ht="33" customHeight="1">
      <c r="A17" s="71" t="s">
        <v>7</v>
      </c>
      <c r="B17" s="54" t="s">
        <v>402</v>
      </c>
      <c r="C17" s="16" t="s">
        <v>51</v>
      </c>
      <c r="D17" s="70">
        <v>1.5</v>
      </c>
      <c r="E17" s="36"/>
      <c r="F17" s="36">
        <f>D17*E17</f>
        <v>0</v>
      </c>
      <c r="L17" s="169"/>
      <c r="M17" s="169"/>
    </row>
    <row r="18" spans="1:13" s="25" customFormat="1" ht="16.5" customHeight="1">
      <c r="A18" s="27"/>
      <c r="B18" s="27"/>
      <c r="C18" s="29"/>
      <c r="D18" s="30"/>
      <c r="E18" s="30"/>
      <c r="F18" s="30"/>
    </row>
    <row r="19" spans="1:13" s="25" customFormat="1" ht="69.599999999999994" customHeight="1">
      <c r="A19" s="71" t="s">
        <v>8</v>
      </c>
      <c r="B19" s="54" t="s">
        <v>358</v>
      </c>
      <c r="C19" s="16" t="s">
        <v>51</v>
      </c>
      <c r="D19" s="73">
        <v>1.95</v>
      </c>
      <c r="E19" s="36"/>
      <c r="F19" s="36">
        <f>D19*E19</f>
        <v>0</v>
      </c>
    </row>
    <row r="20" spans="1:13" s="25" customFormat="1">
      <c r="A20" s="71"/>
      <c r="B20" s="54"/>
      <c r="C20" s="16"/>
      <c r="D20" s="73"/>
      <c r="E20" s="36"/>
      <c r="F20" s="36"/>
    </row>
    <row r="21" spans="1:13" s="25" customFormat="1" ht="165" customHeight="1">
      <c r="A21" s="71" t="s">
        <v>24</v>
      </c>
      <c r="B21" s="54" t="s">
        <v>403</v>
      </c>
      <c r="C21" s="16" t="s">
        <v>51</v>
      </c>
      <c r="D21" s="73">
        <v>1.3</v>
      </c>
      <c r="E21" s="36"/>
      <c r="F21" s="36">
        <f>D21*E21</f>
        <v>0</v>
      </c>
    </row>
    <row r="22" spans="1:13" s="25" customFormat="1">
      <c r="A22" s="71"/>
      <c r="B22" s="54"/>
      <c r="C22" s="16"/>
      <c r="D22" s="73"/>
      <c r="E22" s="36"/>
      <c r="F22" s="36"/>
    </row>
    <row r="23" spans="1:13" s="25" customFormat="1" ht="124.8" customHeight="1">
      <c r="A23" s="71" t="s">
        <v>25</v>
      </c>
      <c r="B23" s="54" t="s">
        <v>404</v>
      </c>
      <c r="C23" s="16" t="s">
        <v>51</v>
      </c>
      <c r="D23" s="73">
        <v>0.2</v>
      </c>
      <c r="E23" s="36"/>
      <c r="F23" s="36">
        <f>D23*E23</f>
        <v>0</v>
      </c>
    </row>
    <row r="24" spans="1:13" s="25" customFormat="1" ht="16.5" customHeight="1">
      <c r="A24" s="27"/>
      <c r="B24" s="54"/>
      <c r="C24" s="29"/>
      <c r="D24" s="30"/>
      <c r="E24" s="30"/>
      <c r="F24" s="30"/>
    </row>
    <row r="25" spans="1:13" s="25" customFormat="1" ht="265.8" customHeight="1">
      <c r="A25" s="71" t="s">
        <v>27</v>
      </c>
      <c r="B25" s="856" t="s">
        <v>568</v>
      </c>
      <c r="C25" s="72" t="s">
        <v>56</v>
      </c>
      <c r="D25" s="74">
        <v>200</v>
      </c>
      <c r="E25" s="73"/>
      <c r="F25" s="36">
        <f>D25*E25</f>
        <v>0</v>
      </c>
    </row>
    <row r="26" spans="1:13" s="25" customFormat="1" ht="16.5" customHeight="1">
      <c r="A26" s="27"/>
      <c r="B26" s="27"/>
      <c r="C26" s="29"/>
      <c r="D26" s="30"/>
      <c r="E26" s="30"/>
      <c r="F26" s="30"/>
    </row>
    <row r="27" spans="1:13" s="25" customFormat="1" ht="135.6" customHeight="1">
      <c r="A27" s="71" t="s">
        <v>98</v>
      </c>
      <c r="B27" s="856" t="s">
        <v>546</v>
      </c>
      <c r="C27" s="72" t="s">
        <v>12</v>
      </c>
      <c r="D27" s="74">
        <v>1</v>
      </c>
      <c r="E27" s="73"/>
      <c r="F27" s="36">
        <f>D27*E27</f>
        <v>0</v>
      </c>
    </row>
    <row r="28" spans="1:13" s="25" customFormat="1">
      <c r="A28" s="71"/>
      <c r="B28" s="54"/>
      <c r="C28" s="72"/>
      <c r="D28" s="30"/>
      <c r="E28" s="30"/>
      <c r="F28" s="30"/>
    </row>
    <row r="29" spans="1:13" s="25" customFormat="1">
      <c r="A29" s="71"/>
      <c r="B29" s="54"/>
      <c r="C29" s="72"/>
      <c r="D29" s="74"/>
      <c r="E29" s="73"/>
      <c r="F29" s="36"/>
    </row>
    <row r="30" spans="1:13" s="25" customFormat="1" ht="16.5" customHeight="1">
      <c r="A30" s="43"/>
      <c r="B30" s="44" t="s">
        <v>43</v>
      </c>
      <c r="C30" s="45"/>
      <c r="D30" s="46"/>
      <c r="E30" s="47"/>
      <c r="F30" s="48">
        <f>SUM(F17:F28)</f>
        <v>0</v>
      </c>
    </row>
    <row r="31" spans="1:13" s="25" customFormat="1" ht="16.5" customHeight="1">
      <c r="A31" s="27"/>
      <c r="B31" s="66"/>
      <c r="C31" s="67"/>
      <c r="D31" s="68"/>
      <c r="E31" s="68"/>
      <c r="F31" s="68"/>
    </row>
    <row r="32" spans="1:13" ht="13.8">
      <c r="A32" s="33" t="s">
        <v>8</v>
      </c>
      <c r="B32" s="893" t="s">
        <v>62</v>
      </c>
      <c r="C32" s="894"/>
      <c r="D32" s="894"/>
      <c r="E32" s="894"/>
      <c r="F32" s="895"/>
    </row>
    <row r="33" spans="1:6">
      <c r="A33" s="14"/>
      <c r="B33" s="18"/>
      <c r="C33" s="8"/>
      <c r="F33" s="21"/>
    </row>
    <row r="34" spans="1:6">
      <c r="A34" s="14"/>
      <c r="B34" s="12" t="s">
        <v>71</v>
      </c>
      <c r="C34" s="632"/>
      <c r="D34" s="681"/>
      <c r="E34" s="653"/>
      <c r="F34" s="21"/>
    </row>
    <row r="35" spans="1:6" ht="321.60000000000002" customHeight="1">
      <c r="A35" s="14"/>
      <c r="B35" s="642" t="s">
        <v>72</v>
      </c>
      <c r="C35" s="632"/>
      <c r="D35" s="681"/>
      <c r="E35" s="653"/>
      <c r="F35" s="21"/>
    </row>
    <row r="36" spans="1:6" ht="307.8" customHeight="1">
      <c r="A36" s="14"/>
      <c r="B36" s="642" t="s">
        <v>73</v>
      </c>
      <c r="C36" s="632"/>
      <c r="D36" s="681"/>
      <c r="E36" s="653"/>
      <c r="F36" s="21"/>
    </row>
    <row r="37" spans="1:6">
      <c r="A37" s="14"/>
      <c r="B37" s="18"/>
      <c r="C37" s="692"/>
      <c r="D37" s="693"/>
      <c r="E37" s="694"/>
      <c r="F37" s="677"/>
    </row>
    <row r="38" spans="1:6">
      <c r="A38" s="690" t="s">
        <v>6</v>
      </c>
      <c r="B38" s="905" t="s">
        <v>49</v>
      </c>
      <c r="C38" s="906"/>
      <c r="D38" s="906"/>
      <c r="E38" s="906"/>
      <c r="F38" s="907"/>
    </row>
    <row r="39" spans="1:6" ht="15.6">
      <c r="A39" s="656"/>
      <c r="B39" s="657"/>
      <c r="C39" s="645"/>
      <c r="D39" s="646"/>
      <c r="E39" s="647"/>
      <c r="F39" s="648"/>
    </row>
    <row r="40" spans="1:6" ht="26.4">
      <c r="A40" s="14" t="s">
        <v>7</v>
      </c>
      <c r="B40" s="641" t="s">
        <v>405</v>
      </c>
      <c r="C40" s="630"/>
      <c r="D40" s="637"/>
      <c r="E40" s="638"/>
      <c r="F40" s="639"/>
    </row>
    <row r="41" spans="1:6" ht="145.19999999999999">
      <c r="A41"/>
      <c r="B41" s="642" t="s">
        <v>199</v>
      </c>
      <c r="C41" s="13" t="s">
        <v>31</v>
      </c>
      <c r="D41" s="664">
        <v>1678</v>
      </c>
      <c r="E41" s="663"/>
      <c r="F41" s="36">
        <f>D41*E41</f>
        <v>0</v>
      </c>
    </row>
    <row r="42" spans="1:6">
      <c r="A42"/>
      <c r="B42" s="642"/>
      <c r="C42" s="13"/>
      <c r="D42" s="664"/>
      <c r="E42" s="663"/>
      <c r="F42" s="679"/>
    </row>
    <row r="43" spans="1:6" ht="91.2" customHeight="1">
      <c r="A43" s="680" t="s">
        <v>8</v>
      </c>
      <c r="B43" s="309" t="s">
        <v>106</v>
      </c>
      <c r="C43" s="768"/>
      <c r="D43" s="664"/>
      <c r="E43" s="663"/>
      <c r="F43" s="679"/>
    </row>
    <row r="44" spans="1:6" ht="87" customHeight="1">
      <c r="A44"/>
      <c r="B44" s="642" t="s">
        <v>107</v>
      </c>
      <c r="C44" s="13" t="s">
        <v>31</v>
      </c>
      <c r="D44" s="701">
        <v>930</v>
      </c>
      <c r="E44" s="36"/>
      <c r="F44" s="36">
        <f>D44*E44</f>
        <v>0</v>
      </c>
    </row>
    <row r="45" spans="1:6">
      <c r="A45"/>
      <c r="B45" s="642"/>
      <c r="C45" s="13"/>
      <c r="D45" s="664"/>
      <c r="E45" s="663"/>
      <c r="F45" s="679"/>
    </row>
    <row r="46" spans="1:6">
      <c r="A46" s="15" t="s">
        <v>24</v>
      </c>
      <c r="B46" s="633" t="s">
        <v>32</v>
      </c>
      <c r="C46"/>
      <c r="D46" s="658"/>
      <c r="E46" s="635"/>
      <c r="F46" s="631"/>
    </row>
    <row r="47" spans="1:6" ht="231.6" customHeight="1">
      <c r="A47"/>
      <c r="B47" s="678" t="s">
        <v>41</v>
      </c>
      <c r="C47" s="13" t="s">
        <v>61</v>
      </c>
      <c r="D47" s="702">
        <v>1</v>
      </c>
      <c r="E47" s="662"/>
      <c r="F47" s="36">
        <f>D47*E47</f>
        <v>0</v>
      </c>
    </row>
    <row r="48" spans="1:6">
      <c r="A48"/>
      <c r="B48" s="678"/>
      <c r="C48" s="13"/>
      <c r="D48" s="659"/>
      <c r="E48" s="662"/>
      <c r="F48" s="661"/>
    </row>
    <row r="49" spans="1:6">
      <c r="A49" s="668"/>
      <c r="B49" s="672" t="s">
        <v>50</v>
      </c>
      <c r="C49" s="669"/>
      <c r="D49" s="670"/>
      <c r="E49" s="671"/>
      <c r="F49" s="667">
        <f>SUM(F41:F48)</f>
        <v>0</v>
      </c>
    </row>
    <row r="50" spans="1:6">
      <c r="A50"/>
      <c r="B50" s="697"/>
      <c r="C50" s="698"/>
      <c r="D50" s="699"/>
      <c r="E50" s="696"/>
      <c r="F50" s="696"/>
    </row>
    <row r="51" spans="1:6">
      <c r="A51" s="691" t="s">
        <v>9</v>
      </c>
      <c r="B51" s="886" t="s">
        <v>109</v>
      </c>
      <c r="C51" s="887"/>
      <c r="D51" s="887"/>
      <c r="E51" s="887"/>
      <c r="F51" s="888"/>
    </row>
    <row r="52" spans="1:6">
      <c r="A52"/>
      <c r="B52" s="2"/>
      <c r="C52" s="8"/>
      <c r="D52" s="659"/>
      <c r="E52" s="640"/>
      <c r="F52" s="636"/>
    </row>
    <row r="53" spans="1:6" ht="175.5" customHeight="1">
      <c r="A53" s="71" t="s">
        <v>7</v>
      </c>
      <c r="B53" s="54" t="s">
        <v>406</v>
      </c>
      <c r="C53" s="16" t="s">
        <v>51</v>
      </c>
      <c r="D53" s="701">
        <v>186</v>
      </c>
      <c r="E53" s="710"/>
      <c r="F53" s="36">
        <f>D53*E53</f>
        <v>0</v>
      </c>
    </row>
    <row r="54" spans="1:6">
      <c r="A54"/>
      <c r="B54" s="2"/>
      <c r="C54" s="632"/>
      <c r="D54" s="703"/>
      <c r="E54" s="640"/>
      <c r="F54" s="635"/>
    </row>
    <row r="55" spans="1:6">
      <c r="A55" s="56" t="s">
        <v>8</v>
      </c>
      <c r="B55" s="713" t="s">
        <v>108</v>
      </c>
      <c r="C55" s="632"/>
      <c r="D55" s="703"/>
      <c r="E55" s="640"/>
      <c r="F55" s="635"/>
    </row>
    <row r="56" spans="1:6" ht="178.5" customHeight="1">
      <c r="A56" s="700"/>
      <c r="B56" s="714" t="s">
        <v>200</v>
      </c>
      <c r="C56" s="16" t="s">
        <v>51</v>
      </c>
      <c r="D56" s="701">
        <v>774</v>
      </c>
      <c r="E56" s="710"/>
      <c r="F56" s="36">
        <f>D56*E56</f>
        <v>0</v>
      </c>
    </row>
    <row r="57" spans="1:6">
      <c r="A57" s="700"/>
      <c r="B57" s="712"/>
      <c r="C57" s="627"/>
      <c r="D57" s="711"/>
      <c r="E57" s="710"/>
      <c r="F57" s="710"/>
    </row>
    <row r="58" spans="1:6">
      <c r="A58" s="56" t="s">
        <v>24</v>
      </c>
      <c r="B58" s="715" t="s">
        <v>110</v>
      </c>
      <c r="C58" s="627"/>
      <c r="D58" s="711"/>
      <c r="E58" s="710"/>
      <c r="F58" s="710"/>
    </row>
    <row r="59" spans="1:6" ht="208.2" customHeight="1">
      <c r="A59" s="700"/>
      <c r="B59" s="714" t="s">
        <v>407</v>
      </c>
      <c r="C59" s="16" t="s">
        <v>51</v>
      </c>
      <c r="D59" s="701">
        <v>75</v>
      </c>
      <c r="E59" s="710"/>
      <c r="F59" s="36">
        <f>D59*E59</f>
        <v>0</v>
      </c>
    </row>
    <row r="60" spans="1:6">
      <c r="A60" s="700"/>
      <c r="B60" s="712"/>
      <c r="C60" s="627"/>
      <c r="D60" s="711"/>
      <c r="E60" s="710"/>
      <c r="F60" s="710"/>
    </row>
    <row r="61" spans="1:6">
      <c r="A61" s="56" t="s">
        <v>0</v>
      </c>
      <c r="B61" s="715" t="s">
        <v>111</v>
      </c>
      <c r="C61" s="627"/>
      <c r="D61" s="711"/>
      <c r="E61" s="710"/>
      <c r="F61" s="710"/>
    </row>
    <row r="62" spans="1:6" ht="245.4" customHeight="1">
      <c r="A62" s="700"/>
      <c r="B62" s="714" t="s">
        <v>112</v>
      </c>
      <c r="C62" s="13" t="s">
        <v>31</v>
      </c>
      <c r="D62" s="701">
        <v>1678</v>
      </c>
      <c r="E62" s="36"/>
      <c r="F62" s="36">
        <f>D62*E62</f>
        <v>0</v>
      </c>
    </row>
    <row r="63" spans="1:6" ht="13.5" customHeight="1">
      <c r="A63" s="700"/>
      <c r="B63" s="712"/>
      <c r="C63" s="627"/>
      <c r="D63" s="711"/>
      <c r="E63" s="710"/>
      <c r="F63" s="710"/>
    </row>
    <row r="64" spans="1:6" ht="15.6">
      <c r="A64" s="56" t="s">
        <v>27</v>
      </c>
      <c r="B64" s="716" t="s">
        <v>113</v>
      </c>
      <c r="C64" s="13" t="s">
        <v>31</v>
      </c>
      <c r="D64" s="701">
        <v>143</v>
      </c>
      <c r="E64" s="36"/>
      <c r="F64" s="36">
        <f>D64*E64</f>
        <v>0</v>
      </c>
    </row>
    <row r="65" spans="1:7" ht="12" customHeight="1">
      <c r="A65" s="700"/>
      <c r="B65" s="712"/>
      <c r="C65" s="627"/>
      <c r="D65" s="711"/>
      <c r="E65" s="710"/>
      <c r="F65" s="710"/>
    </row>
    <row r="66" spans="1:7">
      <c r="A66" s="668"/>
      <c r="B66" s="672" t="s">
        <v>532</v>
      </c>
      <c r="C66" s="669"/>
      <c r="D66" s="670"/>
      <c r="E66" s="671"/>
      <c r="F66" s="667">
        <f>SUM(F53:F65)</f>
        <v>0</v>
      </c>
    </row>
    <row r="67" spans="1:7" ht="12.75" customHeight="1">
      <c r="A67" s="700"/>
      <c r="B67" s="712"/>
      <c r="C67" s="627"/>
      <c r="D67" s="711"/>
      <c r="E67" s="710"/>
      <c r="F67" s="710"/>
    </row>
    <row r="68" spans="1:7">
      <c r="A68" s="691" t="s">
        <v>11</v>
      </c>
      <c r="B68" s="886" t="s">
        <v>52</v>
      </c>
      <c r="C68" s="887"/>
      <c r="D68" s="887"/>
      <c r="E68" s="887"/>
      <c r="F68" s="888"/>
    </row>
    <row r="69" spans="1:7" ht="14.25" customHeight="1">
      <c r="A69" s="708"/>
      <c r="B69" s="2"/>
      <c r="C69" s="632"/>
      <c r="D69" s="703"/>
      <c r="E69" s="640"/>
      <c r="F69" s="635"/>
    </row>
    <row r="70" spans="1:7" ht="13.5" customHeight="1">
      <c r="A70" s="56" t="s">
        <v>7</v>
      </c>
      <c r="B70" s="715" t="s">
        <v>114</v>
      </c>
      <c r="C70" s="632"/>
      <c r="D70" s="703"/>
      <c r="E70" s="640"/>
      <c r="F70" s="635"/>
    </row>
    <row r="71" spans="1:7" ht="357" customHeight="1">
      <c r="A71" s="700"/>
      <c r="B71" s="54" t="s">
        <v>115</v>
      </c>
      <c r="C71" s="16" t="s">
        <v>51</v>
      </c>
      <c r="D71" s="684">
        <v>88</v>
      </c>
      <c r="E71" s="682"/>
      <c r="F71" s="36">
        <f>D71*E71</f>
        <v>0</v>
      </c>
    </row>
    <row r="72" spans="1:7">
      <c r="A72"/>
      <c r="B72" s="2"/>
      <c r="C72" s="632"/>
      <c r="D72" s="703"/>
      <c r="E72" s="640"/>
      <c r="F72" s="635"/>
    </row>
    <row r="73" spans="1:7">
      <c r="A73" s="71" t="s">
        <v>8</v>
      </c>
      <c r="B73" s="715" t="s">
        <v>116</v>
      </c>
      <c r="C73" s="632"/>
      <c r="D73" s="703"/>
      <c r="E73" s="640"/>
      <c r="F73" s="635"/>
    </row>
    <row r="74" spans="1:7" ht="292.5" customHeight="1">
      <c r="A74" s="700"/>
      <c r="B74" s="714" t="s">
        <v>408</v>
      </c>
      <c r="C74" s="8"/>
      <c r="D74" s="705"/>
      <c r="E74" s="640"/>
      <c r="F74" s="635"/>
      <c r="G74" s="283"/>
    </row>
    <row r="75" spans="1:7" s="170" customFormat="1" ht="13.8">
      <c r="A75"/>
      <c r="B75" s="714" t="s">
        <v>117</v>
      </c>
      <c r="C75" s="16" t="s">
        <v>51</v>
      </c>
      <c r="D75" s="684">
        <v>592</v>
      </c>
      <c r="E75" s="682"/>
      <c r="F75" s="36">
        <f>D75*E75</f>
        <v>0</v>
      </c>
      <c r="G75" s="283"/>
    </row>
    <row r="76" spans="1:7" s="170" customFormat="1" ht="13.8">
      <c r="A76"/>
      <c r="B76" s="714" t="s">
        <v>201</v>
      </c>
      <c r="C76" s="16" t="s">
        <v>51</v>
      </c>
      <c r="D76" s="684">
        <v>146</v>
      </c>
      <c r="E76" s="682"/>
      <c r="F76" s="36">
        <f>D76*E76</f>
        <v>0</v>
      </c>
      <c r="G76" s="283"/>
    </row>
    <row r="77" spans="1:7" s="170" customFormat="1">
      <c r="A77"/>
      <c r="B77" s="714"/>
      <c r="C77" s="16"/>
      <c r="D77" s="684"/>
      <c r="E77" s="682"/>
      <c r="F77" s="709"/>
      <c r="G77" s="283"/>
    </row>
    <row r="78" spans="1:7" s="170" customFormat="1" ht="26.4">
      <c r="A78" s="71" t="s">
        <v>24</v>
      </c>
      <c r="B78" s="713" t="s">
        <v>409</v>
      </c>
      <c r="C78" s="16"/>
      <c r="D78" s="684"/>
      <c r="E78" s="682"/>
      <c r="F78" s="709"/>
      <c r="G78" s="283"/>
    </row>
    <row r="79" spans="1:7" s="170" customFormat="1" ht="176.4" customHeight="1">
      <c r="A79" s="700"/>
      <c r="B79" s="717" t="s">
        <v>118</v>
      </c>
      <c r="C79" s="8"/>
      <c r="D79" s="705"/>
      <c r="E79" s="640"/>
      <c r="F79" s="635"/>
      <c r="G79" s="283"/>
    </row>
    <row r="80" spans="1:7" s="170" customFormat="1" ht="15.6">
      <c r="A80" s="700"/>
      <c r="B80" s="715" t="s">
        <v>119</v>
      </c>
      <c r="C80" s="13" t="s">
        <v>31</v>
      </c>
      <c r="D80" s="701">
        <v>1314</v>
      </c>
      <c r="E80" s="36"/>
      <c r="F80" s="36">
        <f>D80*E80</f>
        <v>0</v>
      </c>
      <c r="G80" s="283"/>
    </row>
    <row r="81" spans="1:10" s="170" customFormat="1" ht="13.5" customHeight="1">
      <c r="A81" s="700"/>
      <c r="B81" s="704"/>
      <c r="C81" s="707"/>
      <c r="D81" s="701"/>
      <c r="E81" s="36"/>
      <c r="F81" s="36"/>
      <c r="G81" s="283"/>
    </row>
    <row r="82" spans="1:10" s="847" customFormat="1" ht="58.8" customHeight="1">
      <c r="A82" s="840" t="s">
        <v>25</v>
      </c>
      <c r="B82" s="841" t="s">
        <v>542</v>
      </c>
      <c r="C82" s="842"/>
      <c r="D82" s="843"/>
      <c r="E82" s="844"/>
      <c r="F82" s="845"/>
      <c r="G82" s="846"/>
    </row>
    <row r="83" spans="1:10" s="847" customFormat="1" ht="15.6">
      <c r="A83" s="839"/>
      <c r="B83" s="848" t="s">
        <v>120</v>
      </c>
      <c r="C83" s="849" t="s">
        <v>125</v>
      </c>
      <c r="D83" s="843">
        <v>58</v>
      </c>
      <c r="E83" s="844"/>
      <c r="F83" s="845">
        <f>D83*E83</f>
        <v>0</v>
      </c>
      <c r="G83" s="846"/>
      <c r="J83" s="843"/>
    </row>
    <row r="84" spans="1:10" s="847" customFormat="1">
      <c r="A84" s="840"/>
      <c r="B84" s="850"/>
      <c r="C84" s="842"/>
      <c r="D84" s="843"/>
      <c r="E84" s="844"/>
      <c r="F84" s="845"/>
      <c r="G84" s="846"/>
    </row>
    <row r="85" spans="1:10" s="847" customFormat="1" ht="26.4">
      <c r="A85" s="840" t="s">
        <v>27</v>
      </c>
      <c r="B85" s="851" t="s">
        <v>410</v>
      </c>
      <c r="C85" s="842"/>
      <c r="D85" s="843"/>
      <c r="E85" s="844"/>
      <c r="F85" s="845"/>
      <c r="G85" s="846"/>
    </row>
    <row r="86" spans="1:10" s="847" customFormat="1" ht="127.2" customHeight="1">
      <c r="A86" s="839"/>
      <c r="B86" s="841" t="s">
        <v>543</v>
      </c>
      <c r="C86" s="842"/>
      <c r="D86" s="843"/>
      <c r="E86" s="844"/>
      <c r="F86" s="845"/>
      <c r="G86" s="846"/>
    </row>
    <row r="87" spans="1:10" s="847" customFormat="1" ht="15.6">
      <c r="A87" s="839"/>
      <c r="B87" s="848" t="s">
        <v>120</v>
      </c>
      <c r="C87" s="849" t="s">
        <v>31</v>
      </c>
      <c r="D87" s="843">
        <v>1314</v>
      </c>
      <c r="E87" s="844"/>
      <c r="F87" s="845">
        <f>D87*E87</f>
        <v>0</v>
      </c>
      <c r="G87" s="846"/>
    </row>
    <row r="88" spans="1:10" s="847" customFormat="1">
      <c r="A88" s="840"/>
      <c r="B88" s="850"/>
      <c r="C88" s="842"/>
      <c r="D88" s="843"/>
      <c r="E88" s="844"/>
      <c r="F88" s="845"/>
      <c r="G88" s="846"/>
    </row>
    <row r="89" spans="1:10" s="170" customFormat="1">
      <c r="A89" s="852" t="s">
        <v>98</v>
      </c>
      <c r="B89" s="706" t="s">
        <v>44</v>
      </c>
      <c r="C89" s="650"/>
      <c r="D89" s="665"/>
      <c r="E89" s="651"/>
      <c r="F89" s="651"/>
      <c r="G89" s="283"/>
    </row>
    <row r="90" spans="1:10" s="170" customFormat="1" ht="100.2" customHeight="1">
      <c r="A90" s="629"/>
      <c r="B90" s="652" t="s">
        <v>45</v>
      </c>
      <c r="C90" s="16" t="s">
        <v>51</v>
      </c>
      <c r="D90" s="682">
        <v>73</v>
      </c>
      <c r="E90" s="718"/>
      <c r="F90" s="36">
        <f>D90*E90</f>
        <v>0</v>
      </c>
      <c r="G90" s="283"/>
    </row>
    <row r="91" spans="1:10" s="170" customFormat="1">
      <c r="A91" s="629"/>
      <c r="B91" s="652"/>
      <c r="C91" s="16"/>
      <c r="D91" s="682"/>
      <c r="E91" s="718"/>
      <c r="F91" s="685"/>
      <c r="G91" s="283"/>
    </row>
    <row r="92" spans="1:10" s="170" customFormat="1">
      <c r="A92" s="852" t="s">
        <v>99</v>
      </c>
      <c r="B92" s="652" t="s">
        <v>411</v>
      </c>
      <c r="C92" s="16"/>
      <c r="D92" s="682"/>
      <c r="E92" s="718"/>
      <c r="F92" s="685"/>
      <c r="G92" s="283"/>
      <c r="H92" s="173"/>
    </row>
    <row r="93" spans="1:10" s="170" customFormat="1" ht="183.6" customHeight="1">
      <c r="A93"/>
      <c r="B93" s="689" t="s">
        <v>121</v>
      </c>
      <c r="C93" s="687" t="s">
        <v>26</v>
      </c>
      <c r="D93" s="720">
        <v>7300</v>
      </c>
      <c r="E93" s="36"/>
      <c r="F93" s="36">
        <f>D93*E93</f>
        <v>0</v>
      </c>
      <c r="G93" s="283"/>
      <c r="H93" s="173"/>
    </row>
    <row r="94" spans="1:10" s="170" customFormat="1">
      <c r="A94" s="15"/>
      <c r="B94" s="652"/>
      <c r="C94" s="687"/>
      <c r="D94" s="720"/>
      <c r="E94" s="36"/>
      <c r="F94" s="685"/>
      <c r="G94" s="283"/>
      <c r="H94" s="173"/>
    </row>
    <row r="95" spans="1:10" s="170" customFormat="1">
      <c r="A95" s="852" t="s">
        <v>100</v>
      </c>
      <c r="B95" s="715" t="s">
        <v>122</v>
      </c>
      <c r="C95" s="687"/>
      <c r="D95" s="720"/>
      <c r="E95" s="36"/>
      <c r="F95" s="685"/>
      <c r="G95" s="283"/>
    </row>
    <row r="96" spans="1:10" s="170" customFormat="1" ht="288">
      <c r="A96" s="15"/>
      <c r="B96" s="765" t="s">
        <v>412</v>
      </c>
      <c r="C96" s="13" t="s">
        <v>56</v>
      </c>
      <c r="D96" s="682">
        <v>300</v>
      </c>
      <c r="E96" s="682"/>
      <c r="F96" s="36">
        <f>D96*E96</f>
        <v>0</v>
      </c>
      <c r="G96" s="283"/>
    </row>
    <row r="97" spans="1:7" s="170" customFormat="1">
      <c r="A97" s="15"/>
      <c r="B97" s="76"/>
      <c r="C97" s="13"/>
      <c r="D97" s="682"/>
      <c r="E97" s="718"/>
      <c r="F97" s="661"/>
      <c r="G97" s="283"/>
    </row>
    <row r="98" spans="1:7" s="170" customFormat="1">
      <c r="A98" s="668"/>
      <c r="B98" s="672" t="s">
        <v>53</v>
      </c>
      <c r="C98" s="673"/>
      <c r="D98" s="674"/>
      <c r="E98" s="675"/>
      <c r="F98" s="676">
        <v>0</v>
      </c>
      <c r="G98" s="283"/>
    </row>
    <row r="99" spans="1:7" s="170" customFormat="1">
      <c r="A99"/>
      <c r="B99" s="12"/>
      <c r="C99"/>
      <c r="D99"/>
      <c r="E99"/>
      <c r="F99"/>
      <c r="G99" s="283"/>
    </row>
    <row r="100" spans="1:7" s="170" customFormat="1">
      <c r="A100" s="691" t="s">
        <v>14</v>
      </c>
      <c r="B100" s="874" t="s">
        <v>54</v>
      </c>
      <c r="C100" s="875"/>
      <c r="D100" s="875"/>
      <c r="E100" s="875"/>
      <c r="F100" s="876"/>
      <c r="G100" s="283"/>
    </row>
    <row r="101" spans="1:7" s="170" customFormat="1">
      <c r="A101"/>
      <c r="B101"/>
      <c r="C101"/>
      <c r="D101" s="660"/>
      <c r="E101"/>
      <c r="F101"/>
      <c r="G101" s="283"/>
    </row>
    <row r="102" spans="1:7" s="170" customFormat="1">
      <c r="A102" s="14" t="s">
        <v>7</v>
      </c>
      <c r="B102" s="12" t="s">
        <v>55</v>
      </c>
      <c r="C102"/>
      <c r="D102" s="660"/>
      <c r="E102"/>
      <c r="F102"/>
      <c r="G102" s="283"/>
    </row>
    <row r="103" spans="1:7" s="170" customFormat="1" ht="105.6">
      <c r="A103"/>
      <c r="B103" s="649" t="s">
        <v>413</v>
      </c>
      <c r="C103"/>
      <c r="D103" s="666"/>
      <c r="E103" s="634"/>
      <c r="F103" s="634"/>
      <c r="G103" s="283"/>
    </row>
    <row r="104" spans="1:7" s="170" customFormat="1" ht="105.75" customHeight="1">
      <c r="A104"/>
      <c r="B104" s="745" t="s">
        <v>414</v>
      </c>
      <c r="C104" s="13" t="s">
        <v>56</v>
      </c>
      <c r="D104" s="682">
        <v>9</v>
      </c>
      <c r="E104" s="662"/>
      <c r="F104" s="36">
        <f t="shared" ref="F104:F115" si="0">D104*E104</f>
        <v>0</v>
      </c>
      <c r="G104" s="283"/>
    </row>
    <row r="105" spans="1:7" s="170" customFormat="1">
      <c r="A105"/>
      <c r="B105" s="745" t="s">
        <v>415</v>
      </c>
      <c r="C105" s="13" t="s">
        <v>56</v>
      </c>
      <c r="D105" s="682">
        <v>38</v>
      </c>
      <c r="E105" s="662"/>
      <c r="F105" s="36">
        <f t="shared" si="0"/>
        <v>0</v>
      </c>
      <c r="G105" s="283"/>
    </row>
    <row r="106" spans="1:7" s="170" customFormat="1" ht="26.4">
      <c r="A106"/>
      <c r="B106" s="745" t="s">
        <v>416</v>
      </c>
      <c r="C106" s="13" t="s">
        <v>56</v>
      </c>
      <c r="D106" s="682">
        <v>30</v>
      </c>
      <c r="E106" s="662"/>
      <c r="F106" s="36">
        <f t="shared" si="0"/>
        <v>0</v>
      </c>
      <c r="G106" s="283"/>
    </row>
    <row r="107" spans="1:7" s="170" customFormat="1" ht="26.4">
      <c r="A107"/>
      <c r="B107" s="746" t="s">
        <v>417</v>
      </c>
      <c r="C107" s="686" t="s">
        <v>12</v>
      </c>
      <c r="D107" s="688">
        <v>4</v>
      </c>
      <c r="E107" s="688"/>
      <c r="F107" s="36">
        <f t="shared" si="0"/>
        <v>0</v>
      </c>
      <c r="G107" s="283"/>
    </row>
    <row r="108" spans="1:7" s="170" customFormat="1">
      <c r="A108"/>
      <c r="B108" s="746" t="s">
        <v>418</v>
      </c>
      <c r="C108" s="13" t="s">
        <v>56</v>
      </c>
      <c r="D108" s="682">
        <v>4</v>
      </c>
      <c r="E108" s="662"/>
      <c r="F108" s="36">
        <f t="shared" si="0"/>
        <v>0</v>
      </c>
      <c r="G108" s="283"/>
    </row>
    <row r="109" spans="1:7" s="170" customFormat="1">
      <c r="A109"/>
      <c r="B109"/>
      <c r="C109"/>
      <c r="D109" s="666"/>
      <c r="E109" s="634"/>
      <c r="F109" s="36"/>
      <c r="G109" s="283"/>
    </row>
    <row r="110" spans="1:7" s="170" customFormat="1" ht="10.5" customHeight="1">
      <c r="A110" s="14" t="s">
        <v>8</v>
      </c>
      <c r="B110" s="12" t="s">
        <v>57</v>
      </c>
      <c r="C110"/>
      <c r="D110" s="666"/>
      <c r="E110" s="634"/>
      <c r="F110" s="36"/>
      <c r="G110" s="283"/>
    </row>
    <row r="111" spans="1:7" s="170" customFormat="1" ht="105.6">
      <c r="A111"/>
      <c r="B111" s="654" t="s">
        <v>58</v>
      </c>
      <c r="C111"/>
      <c r="D111" s="666"/>
      <c r="E111" s="634"/>
      <c r="F111" s="36">
        <f t="shared" si="0"/>
        <v>0</v>
      </c>
      <c r="G111" s="283"/>
    </row>
    <row r="112" spans="1:7" s="170" customFormat="1">
      <c r="A112"/>
      <c r="B112" s="649" t="s">
        <v>202</v>
      </c>
      <c r="C112" s="686" t="s">
        <v>12</v>
      </c>
      <c r="D112" s="688">
        <v>1</v>
      </c>
      <c r="E112" s="688"/>
      <c r="F112" s="36">
        <f t="shared" si="0"/>
        <v>0</v>
      </c>
      <c r="G112" s="283"/>
    </row>
    <row r="113" spans="1:256" s="170" customFormat="1" ht="14.25" customHeight="1">
      <c r="A113"/>
      <c r="B113" s="721" t="s">
        <v>70</v>
      </c>
      <c r="C113" s="686" t="s">
        <v>12</v>
      </c>
      <c r="D113" s="688">
        <v>2</v>
      </c>
      <c r="E113" s="688"/>
      <c r="F113" s="36">
        <f t="shared" si="0"/>
        <v>0</v>
      </c>
      <c r="G113" s="283"/>
    </row>
    <row r="114" spans="1:256" s="170" customFormat="1" ht="26.4">
      <c r="A114"/>
      <c r="B114" s="747" t="s">
        <v>419</v>
      </c>
      <c r="C114" s="686" t="s">
        <v>12</v>
      </c>
      <c r="D114" s="688">
        <v>1</v>
      </c>
      <c r="E114" s="688"/>
      <c r="F114" s="36">
        <f t="shared" si="0"/>
        <v>0</v>
      </c>
      <c r="G114" s="283"/>
    </row>
    <row r="115" spans="1:256" s="170" customFormat="1">
      <c r="A115"/>
      <c r="B115" s="721" t="s">
        <v>420</v>
      </c>
      <c r="C115" s="686" t="s">
        <v>12</v>
      </c>
      <c r="D115" s="688">
        <v>1</v>
      </c>
      <c r="E115" s="688"/>
      <c r="F115" s="36">
        <f t="shared" si="0"/>
        <v>0</v>
      </c>
      <c r="G115" s="283"/>
    </row>
    <row r="116" spans="1:256" s="170" customFormat="1">
      <c r="A116" s="172"/>
      <c r="B116" s="628"/>
      <c r="C116" s="627"/>
      <c r="D116" s="289"/>
      <c r="E116" s="296"/>
      <c r="F116" s="298"/>
      <c r="G116" s="283"/>
    </row>
    <row r="117" spans="1:256" s="170" customFormat="1">
      <c r="A117" s="668"/>
      <c r="B117" s="672" t="s">
        <v>59</v>
      </c>
      <c r="C117" s="673"/>
      <c r="D117" s="674"/>
      <c r="E117" s="675"/>
      <c r="F117" s="676">
        <f>SUM(F103:F116)</f>
        <v>0</v>
      </c>
      <c r="G117" s="283"/>
    </row>
    <row r="118" spans="1:256" s="169" customFormat="1">
      <c r="A118" s="172"/>
      <c r="B118" s="265"/>
      <c r="C118" s="627"/>
      <c r="D118" s="288"/>
      <c r="E118" s="296"/>
      <c r="F118" s="298"/>
      <c r="G118" s="283"/>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0"/>
      <c r="BI118" s="170"/>
      <c r="BJ118" s="170"/>
      <c r="BK118" s="170"/>
      <c r="BL118" s="170"/>
      <c r="BM118" s="170"/>
      <c r="BN118" s="170"/>
      <c r="BO118" s="170"/>
      <c r="BP118" s="170"/>
      <c r="BQ118" s="170"/>
      <c r="BR118" s="170"/>
      <c r="BS118" s="170"/>
      <c r="BT118" s="170"/>
      <c r="BU118" s="170"/>
      <c r="BV118" s="170"/>
      <c r="BW118" s="170"/>
      <c r="BX118" s="170"/>
      <c r="BY118" s="170"/>
      <c r="BZ118" s="170"/>
      <c r="CA118" s="170"/>
      <c r="CB118" s="170"/>
      <c r="CC118" s="170"/>
      <c r="CD118" s="170"/>
      <c r="CE118" s="170"/>
      <c r="CF118" s="170"/>
      <c r="CG118" s="170"/>
      <c r="CH118" s="170"/>
      <c r="CI118" s="170"/>
      <c r="CJ118" s="170"/>
      <c r="CK118" s="170"/>
      <c r="CL118" s="170"/>
      <c r="CM118" s="170"/>
      <c r="CN118" s="170"/>
      <c r="CO118" s="170"/>
      <c r="CP118" s="170"/>
      <c r="CQ118" s="170"/>
      <c r="CR118" s="170"/>
      <c r="CS118" s="170"/>
      <c r="CT118" s="170"/>
      <c r="CU118" s="170"/>
      <c r="CV118" s="170"/>
      <c r="CW118" s="170"/>
      <c r="CX118" s="170"/>
      <c r="CY118" s="170"/>
      <c r="CZ118" s="170"/>
      <c r="DA118" s="170"/>
      <c r="DB118" s="170"/>
      <c r="DC118" s="170"/>
      <c r="DD118" s="170"/>
      <c r="DE118" s="170"/>
      <c r="DF118" s="170"/>
      <c r="DG118" s="170"/>
      <c r="DH118" s="170"/>
      <c r="DI118" s="170"/>
      <c r="DJ118" s="170"/>
      <c r="DK118" s="170"/>
      <c r="DL118" s="170"/>
      <c r="DM118" s="170"/>
      <c r="DN118" s="170"/>
      <c r="DO118" s="170"/>
      <c r="DP118" s="170"/>
      <c r="DQ118" s="170"/>
      <c r="DR118" s="170"/>
      <c r="DS118" s="170"/>
      <c r="DT118" s="170"/>
      <c r="DU118" s="170"/>
      <c r="DV118" s="170"/>
      <c r="DW118" s="170"/>
      <c r="DX118" s="170"/>
      <c r="DY118" s="170"/>
      <c r="DZ118" s="170"/>
      <c r="EA118" s="170"/>
      <c r="EB118" s="170"/>
      <c r="EC118" s="170"/>
      <c r="ED118" s="170"/>
      <c r="EE118" s="170"/>
      <c r="EF118" s="170"/>
      <c r="EG118" s="170"/>
      <c r="EH118" s="170"/>
      <c r="EI118" s="170"/>
      <c r="EJ118" s="170"/>
      <c r="EK118" s="170"/>
      <c r="EL118" s="170"/>
      <c r="EM118" s="170"/>
      <c r="EN118" s="170"/>
      <c r="EO118" s="170"/>
      <c r="EP118" s="170"/>
      <c r="EQ118" s="170"/>
      <c r="ER118" s="170"/>
      <c r="ES118" s="170"/>
      <c r="ET118" s="170"/>
      <c r="EU118" s="170"/>
      <c r="EV118" s="170"/>
      <c r="EW118" s="170"/>
      <c r="EX118" s="170"/>
      <c r="EY118" s="170"/>
      <c r="EZ118" s="170"/>
      <c r="FA118" s="170"/>
      <c r="FB118" s="170"/>
      <c r="FC118" s="170"/>
      <c r="FD118" s="170"/>
      <c r="FE118" s="170"/>
      <c r="FF118" s="170"/>
      <c r="FG118" s="170"/>
      <c r="FH118" s="170"/>
      <c r="FI118" s="170"/>
      <c r="FJ118" s="170"/>
      <c r="FK118" s="170"/>
      <c r="FL118" s="170"/>
      <c r="FM118" s="170"/>
      <c r="FN118" s="170"/>
      <c r="FO118" s="170"/>
      <c r="FP118" s="170"/>
      <c r="FQ118" s="170"/>
      <c r="FR118" s="170"/>
      <c r="FS118" s="170"/>
      <c r="FT118" s="170"/>
      <c r="FU118" s="170"/>
      <c r="FV118" s="170"/>
      <c r="FW118" s="170"/>
      <c r="FX118" s="170"/>
      <c r="FY118" s="170"/>
      <c r="FZ118" s="170"/>
      <c r="GA118" s="170"/>
      <c r="GB118" s="170"/>
      <c r="GC118" s="170"/>
      <c r="GD118" s="170"/>
      <c r="GE118" s="170"/>
      <c r="GF118" s="170"/>
      <c r="GG118" s="170"/>
      <c r="GH118" s="170"/>
      <c r="GI118" s="170"/>
      <c r="GJ118" s="170"/>
      <c r="GK118" s="170"/>
      <c r="GL118" s="170"/>
      <c r="GM118" s="170"/>
      <c r="GN118" s="170"/>
      <c r="GO118" s="170"/>
      <c r="GP118" s="170"/>
      <c r="GQ118" s="170"/>
      <c r="GR118" s="170"/>
      <c r="GS118" s="170"/>
      <c r="GT118" s="170"/>
      <c r="GU118" s="170"/>
      <c r="GV118" s="170"/>
      <c r="GW118" s="170"/>
      <c r="GX118" s="170"/>
      <c r="GY118" s="170"/>
      <c r="GZ118" s="170"/>
      <c r="HA118" s="170"/>
      <c r="HB118" s="170"/>
      <c r="HC118" s="170"/>
      <c r="HD118" s="170"/>
      <c r="HE118" s="170"/>
      <c r="HF118" s="170"/>
      <c r="HG118" s="170"/>
      <c r="HH118" s="170"/>
      <c r="HI118" s="170"/>
      <c r="HJ118" s="170"/>
      <c r="HK118" s="170"/>
      <c r="HL118" s="170"/>
      <c r="HM118" s="170"/>
      <c r="HN118" s="170"/>
      <c r="HO118" s="170"/>
      <c r="HP118" s="170"/>
      <c r="HQ118" s="170"/>
      <c r="HR118" s="170"/>
      <c r="HS118" s="170"/>
      <c r="HT118" s="170"/>
      <c r="HU118" s="170"/>
      <c r="HV118" s="170"/>
      <c r="HW118" s="170"/>
      <c r="HX118" s="170"/>
      <c r="HY118" s="170"/>
      <c r="HZ118" s="170"/>
      <c r="IA118" s="170"/>
      <c r="IB118" s="170"/>
      <c r="IC118" s="170"/>
      <c r="ID118" s="170"/>
      <c r="IE118" s="170"/>
      <c r="IF118" s="170"/>
      <c r="IG118" s="170"/>
      <c r="IH118" s="170"/>
      <c r="II118" s="170"/>
      <c r="IJ118" s="170"/>
      <c r="IK118" s="170"/>
      <c r="IL118" s="170"/>
      <c r="IM118" s="170"/>
      <c r="IN118" s="170"/>
      <c r="IO118" s="170"/>
      <c r="IP118" s="170"/>
      <c r="IQ118" s="170"/>
      <c r="IR118" s="170"/>
      <c r="IS118" s="170"/>
      <c r="IT118" s="170"/>
      <c r="IU118" s="170"/>
      <c r="IV118" s="170"/>
    </row>
    <row r="119" spans="1:256" s="169" customFormat="1">
      <c r="A119" s="643"/>
      <c r="B119" s="695" t="s">
        <v>17</v>
      </c>
      <c r="C119" s="22"/>
      <c r="D119" s="630"/>
      <c r="E119"/>
      <c r="F119"/>
      <c r="G119" s="283"/>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0"/>
      <c r="AL119" s="170"/>
      <c r="AM119" s="170"/>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0"/>
      <c r="BI119" s="170"/>
      <c r="BJ119" s="170"/>
      <c r="BK119" s="170"/>
      <c r="BL119" s="170"/>
      <c r="BM119" s="170"/>
      <c r="BN119" s="170"/>
      <c r="BO119" s="170"/>
      <c r="BP119" s="170"/>
      <c r="BQ119" s="170"/>
      <c r="BR119" s="170"/>
      <c r="BS119" s="170"/>
      <c r="BT119" s="170"/>
      <c r="BU119" s="170"/>
      <c r="BV119" s="170"/>
      <c r="BW119" s="170"/>
      <c r="BX119" s="170"/>
      <c r="BY119" s="170"/>
      <c r="BZ119" s="170"/>
      <c r="CA119" s="170"/>
      <c r="CB119" s="170"/>
      <c r="CC119" s="170"/>
      <c r="CD119" s="170"/>
      <c r="CE119" s="170"/>
      <c r="CF119" s="170"/>
      <c r="CG119" s="170"/>
      <c r="CH119" s="170"/>
      <c r="CI119" s="170"/>
      <c r="CJ119" s="170"/>
      <c r="CK119" s="170"/>
      <c r="CL119" s="170"/>
      <c r="CM119" s="170"/>
      <c r="CN119" s="170"/>
      <c r="CO119" s="170"/>
      <c r="CP119" s="170"/>
      <c r="CQ119" s="170"/>
      <c r="CR119" s="170"/>
      <c r="CS119" s="170"/>
      <c r="CT119" s="170"/>
      <c r="CU119" s="170"/>
      <c r="CV119" s="170"/>
      <c r="CW119" s="170"/>
      <c r="CX119" s="170"/>
      <c r="CY119" s="170"/>
      <c r="CZ119" s="170"/>
      <c r="DA119" s="170"/>
      <c r="DB119" s="170"/>
      <c r="DC119" s="170"/>
      <c r="DD119" s="170"/>
      <c r="DE119" s="170"/>
      <c r="DF119" s="170"/>
      <c r="DG119" s="170"/>
      <c r="DH119" s="170"/>
      <c r="DI119" s="170"/>
      <c r="DJ119" s="170"/>
      <c r="DK119" s="170"/>
      <c r="DL119" s="170"/>
      <c r="DM119" s="170"/>
      <c r="DN119" s="170"/>
      <c r="DO119" s="170"/>
      <c r="DP119" s="170"/>
      <c r="DQ119" s="170"/>
      <c r="DR119" s="170"/>
      <c r="DS119" s="170"/>
      <c r="DT119" s="170"/>
      <c r="DU119" s="170"/>
      <c r="DV119" s="170"/>
      <c r="DW119" s="170"/>
      <c r="DX119" s="170"/>
      <c r="DY119" s="170"/>
      <c r="DZ119" s="170"/>
      <c r="EA119" s="170"/>
      <c r="EB119" s="170"/>
      <c r="EC119" s="170"/>
      <c r="ED119" s="170"/>
      <c r="EE119" s="170"/>
      <c r="EF119" s="170"/>
      <c r="EG119" s="170"/>
      <c r="EH119" s="170"/>
      <c r="EI119" s="170"/>
      <c r="EJ119" s="170"/>
      <c r="EK119" s="170"/>
      <c r="EL119" s="170"/>
      <c r="EM119" s="170"/>
      <c r="EN119" s="170"/>
      <c r="EO119" s="170"/>
      <c r="EP119" s="170"/>
      <c r="EQ119" s="170"/>
      <c r="ER119" s="170"/>
      <c r="ES119" s="170"/>
      <c r="ET119" s="170"/>
      <c r="EU119" s="170"/>
      <c r="EV119" s="170"/>
      <c r="EW119" s="170"/>
      <c r="EX119" s="170"/>
      <c r="EY119" s="170"/>
      <c r="EZ119" s="170"/>
      <c r="FA119" s="170"/>
      <c r="FB119" s="170"/>
      <c r="FC119" s="170"/>
      <c r="FD119" s="170"/>
      <c r="FE119" s="170"/>
      <c r="FF119" s="170"/>
      <c r="FG119" s="170"/>
      <c r="FH119" s="170"/>
      <c r="FI119" s="170"/>
      <c r="FJ119" s="170"/>
      <c r="FK119" s="170"/>
      <c r="FL119" s="170"/>
      <c r="FM119" s="170"/>
      <c r="FN119" s="170"/>
      <c r="FO119" s="170"/>
      <c r="FP119" s="170"/>
      <c r="FQ119" s="170"/>
      <c r="FR119" s="170"/>
      <c r="FS119" s="170"/>
      <c r="FT119" s="170"/>
      <c r="FU119" s="170"/>
      <c r="FV119" s="170"/>
      <c r="FW119" s="170"/>
      <c r="FX119" s="170"/>
      <c r="FY119" s="170"/>
      <c r="FZ119" s="170"/>
      <c r="GA119" s="170"/>
      <c r="GB119" s="170"/>
      <c r="GC119" s="170"/>
      <c r="GD119" s="170"/>
      <c r="GE119" s="170"/>
      <c r="GF119" s="170"/>
      <c r="GG119" s="170"/>
      <c r="GH119" s="170"/>
      <c r="GI119" s="170"/>
      <c r="GJ119" s="170"/>
      <c r="GK119" s="170"/>
      <c r="GL119" s="170"/>
      <c r="GM119" s="170"/>
      <c r="GN119" s="170"/>
      <c r="GO119" s="170"/>
      <c r="GP119" s="170"/>
      <c r="GQ119" s="170"/>
      <c r="GR119" s="170"/>
      <c r="GS119" s="170"/>
      <c r="GT119" s="170"/>
      <c r="GU119" s="170"/>
      <c r="GV119" s="170"/>
      <c r="GW119" s="170"/>
      <c r="GX119" s="170"/>
      <c r="GY119" s="170"/>
      <c r="GZ119" s="170"/>
      <c r="HA119" s="170"/>
      <c r="HB119" s="170"/>
      <c r="HC119" s="170"/>
      <c r="HD119" s="170"/>
      <c r="HE119" s="170"/>
      <c r="HF119" s="170"/>
      <c r="HG119" s="170"/>
      <c r="HH119" s="170"/>
      <c r="HI119" s="170"/>
      <c r="HJ119" s="170"/>
      <c r="HK119" s="170"/>
      <c r="HL119" s="170"/>
      <c r="HM119" s="170"/>
      <c r="HN119" s="170"/>
      <c r="HO119" s="170"/>
      <c r="HP119" s="170"/>
      <c r="HQ119" s="170"/>
      <c r="HR119" s="170"/>
      <c r="HS119" s="170"/>
      <c r="HT119" s="170"/>
      <c r="HU119" s="170"/>
      <c r="HV119" s="170"/>
      <c r="HW119" s="170"/>
      <c r="HX119" s="170"/>
      <c r="HY119" s="170"/>
      <c r="HZ119" s="170"/>
      <c r="IA119" s="170"/>
      <c r="IB119" s="170"/>
      <c r="IC119" s="170"/>
      <c r="ID119" s="170"/>
      <c r="IE119" s="170"/>
      <c r="IF119" s="170"/>
      <c r="IG119" s="170"/>
      <c r="IH119" s="170"/>
      <c r="II119" s="170"/>
      <c r="IJ119" s="170"/>
      <c r="IK119" s="170"/>
      <c r="IL119" s="170"/>
      <c r="IM119" s="170"/>
      <c r="IN119" s="170"/>
      <c r="IO119" s="170"/>
      <c r="IP119" s="170"/>
      <c r="IQ119" s="170"/>
      <c r="IR119" s="170"/>
      <c r="IS119" s="170"/>
      <c r="IT119" s="170"/>
      <c r="IU119" s="170"/>
      <c r="IV119" s="170"/>
    </row>
    <row r="120" spans="1:256" s="169" customFormat="1">
      <c r="A120" s="14" t="s">
        <v>6</v>
      </c>
      <c r="B120" s="18" t="s">
        <v>49</v>
      </c>
      <c r="C120" s="8" t="s">
        <v>18</v>
      </c>
      <c r="D120"/>
      <c r="E120"/>
      <c r="F120" s="21">
        <f>F49</f>
        <v>0</v>
      </c>
      <c r="G120" s="283"/>
      <c r="H120" s="170"/>
      <c r="I120" s="170"/>
      <c r="J120" s="170"/>
      <c r="K120" s="170"/>
      <c r="L120" s="170"/>
      <c r="M120" s="170"/>
      <c r="N120" s="170"/>
      <c r="O120" s="170"/>
      <c r="P120" s="170"/>
      <c r="Q120" s="170"/>
      <c r="R120" s="170"/>
      <c r="S120" s="170"/>
      <c r="T120" s="170"/>
      <c r="U120" s="170"/>
      <c r="V120" s="170"/>
      <c r="W120" s="170"/>
      <c r="X120" s="170"/>
      <c r="Y120" s="170"/>
      <c r="Z120" s="170"/>
      <c r="AA120" s="170"/>
      <c r="AB120" s="170"/>
      <c r="AC120" s="170"/>
      <c r="AD120" s="170"/>
      <c r="AE120" s="170"/>
      <c r="AF120" s="170"/>
      <c r="AG120" s="170"/>
      <c r="AH120" s="170"/>
      <c r="AI120" s="170"/>
      <c r="AJ120" s="170"/>
      <c r="AK120" s="170"/>
      <c r="AL120" s="170"/>
      <c r="AM120" s="170"/>
      <c r="AN120" s="170"/>
      <c r="AO120" s="170"/>
      <c r="AP120" s="170"/>
      <c r="AQ120" s="170"/>
      <c r="AR120" s="170"/>
      <c r="AS120" s="170"/>
      <c r="AT120" s="170"/>
      <c r="AU120" s="170"/>
      <c r="AV120" s="170"/>
      <c r="AW120" s="170"/>
      <c r="AX120" s="170"/>
      <c r="AY120" s="170"/>
      <c r="AZ120" s="170"/>
      <c r="BA120" s="170"/>
      <c r="BB120" s="170"/>
      <c r="BC120" s="170"/>
      <c r="BD120" s="170"/>
      <c r="BE120" s="170"/>
      <c r="BF120" s="170"/>
      <c r="BG120" s="170"/>
      <c r="BH120" s="170"/>
      <c r="BI120" s="170"/>
      <c r="BJ120" s="170"/>
      <c r="BK120" s="170"/>
      <c r="BL120" s="170"/>
      <c r="BM120" s="170"/>
      <c r="BN120" s="170"/>
      <c r="BO120" s="170"/>
      <c r="BP120" s="170"/>
      <c r="BQ120" s="170"/>
      <c r="BR120" s="170"/>
      <c r="BS120" s="170"/>
      <c r="BT120" s="170"/>
      <c r="BU120" s="170"/>
      <c r="BV120" s="170"/>
      <c r="BW120" s="170"/>
      <c r="BX120" s="170"/>
      <c r="BY120" s="170"/>
      <c r="BZ120" s="170"/>
      <c r="CA120" s="170"/>
      <c r="CB120" s="170"/>
      <c r="CC120" s="170"/>
      <c r="CD120" s="170"/>
      <c r="CE120" s="170"/>
      <c r="CF120" s="170"/>
      <c r="CG120" s="170"/>
      <c r="CH120" s="170"/>
      <c r="CI120" s="170"/>
      <c r="CJ120" s="170"/>
      <c r="CK120" s="170"/>
      <c r="CL120" s="170"/>
      <c r="CM120" s="170"/>
      <c r="CN120" s="170"/>
      <c r="CO120" s="170"/>
      <c r="CP120" s="170"/>
      <c r="CQ120" s="170"/>
      <c r="CR120" s="170"/>
      <c r="CS120" s="170"/>
      <c r="CT120" s="170"/>
      <c r="CU120" s="170"/>
      <c r="CV120" s="170"/>
      <c r="CW120" s="170"/>
      <c r="CX120" s="170"/>
      <c r="CY120" s="170"/>
      <c r="CZ120" s="170"/>
      <c r="DA120" s="170"/>
      <c r="DB120" s="170"/>
      <c r="DC120" s="170"/>
      <c r="DD120" s="170"/>
      <c r="DE120" s="170"/>
      <c r="DF120" s="170"/>
      <c r="DG120" s="170"/>
      <c r="DH120" s="170"/>
      <c r="DI120" s="170"/>
      <c r="DJ120" s="170"/>
      <c r="DK120" s="170"/>
      <c r="DL120" s="170"/>
      <c r="DM120" s="170"/>
      <c r="DN120" s="170"/>
      <c r="DO120" s="170"/>
      <c r="DP120" s="170"/>
      <c r="DQ120" s="170"/>
      <c r="DR120" s="170"/>
      <c r="DS120" s="170"/>
      <c r="DT120" s="170"/>
      <c r="DU120" s="170"/>
      <c r="DV120" s="170"/>
      <c r="DW120" s="170"/>
      <c r="DX120" s="170"/>
      <c r="DY120" s="170"/>
      <c r="DZ120" s="170"/>
      <c r="EA120" s="170"/>
      <c r="EB120" s="170"/>
      <c r="EC120" s="170"/>
      <c r="ED120" s="170"/>
      <c r="EE120" s="170"/>
      <c r="EF120" s="170"/>
      <c r="EG120" s="170"/>
      <c r="EH120" s="170"/>
      <c r="EI120" s="170"/>
      <c r="EJ120" s="170"/>
      <c r="EK120" s="170"/>
      <c r="EL120" s="170"/>
      <c r="EM120" s="170"/>
      <c r="EN120" s="170"/>
      <c r="EO120" s="170"/>
      <c r="EP120" s="170"/>
      <c r="EQ120" s="170"/>
      <c r="ER120" s="170"/>
      <c r="ES120" s="170"/>
      <c r="ET120" s="170"/>
      <c r="EU120" s="170"/>
      <c r="EV120" s="170"/>
      <c r="EW120" s="170"/>
      <c r="EX120" s="170"/>
      <c r="EY120" s="170"/>
      <c r="EZ120" s="170"/>
      <c r="FA120" s="170"/>
      <c r="FB120" s="170"/>
      <c r="FC120" s="170"/>
      <c r="FD120" s="170"/>
      <c r="FE120" s="170"/>
      <c r="FF120" s="170"/>
      <c r="FG120" s="170"/>
      <c r="FH120" s="170"/>
      <c r="FI120" s="170"/>
      <c r="FJ120" s="170"/>
      <c r="FK120" s="170"/>
      <c r="FL120" s="170"/>
      <c r="FM120" s="170"/>
      <c r="FN120" s="170"/>
      <c r="FO120" s="170"/>
      <c r="FP120" s="170"/>
      <c r="FQ120" s="170"/>
      <c r="FR120" s="170"/>
      <c r="FS120" s="170"/>
      <c r="FT120" s="170"/>
      <c r="FU120" s="170"/>
      <c r="FV120" s="170"/>
      <c r="FW120" s="170"/>
      <c r="FX120" s="170"/>
      <c r="FY120" s="170"/>
      <c r="FZ120" s="170"/>
      <c r="GA120" s="170"/>
      <c r="GB120" s="170"/>
      <c r="GC120" s="170"/>
      <c r="GD120" s="170"/>
      <c r="GE120" s="170"/>
      <c r="GF120" s="170"/>
      <c r="GG120" s="170"/>
      <c r="GH120" s="170"/>
      <c r="GI120" s="170"/>
      <c r="GJ120" s="170"/>
      <c r="GK120" s="170"/>
      <c r="GL120" s="170"/>
      <c r="GM120" s="170"/>
      <c r="GN120" s="170"/>
      <c r="GO120" s="170"/>
      <c r="GP120" s="170"/>
      <c r="GQ120" s="170"/>
      <c r="GR120" s="170"/>
      <c r="GS120" s="170"/>
      <c r="GT120" s="170"/>
      <c r="GU120" s="170"/>
      <c r="GV120" s="170"/>
      <c r="GW120" s="170"/>
      <c r="GX120" s="170"/>
      <c r="GY120" s="170"/>
      <c r="GZ120" s="170"/>
      <c r="HA120" s="170"/>
      <c r="HB120" s="170"/>
      <c r="HC120" s="170"/>
      <c r="HD120" s="170"/>
      <c r="HE120" s="170"/>
      <c r="HF120" s="170"/>
      <c r="HG120" s="170"/>
      <c r="HH120" s="170"/>
      <c r="HI120" s="170"/>
      <c r="HJ120" s="170"/>
      <c r="HK120" s="170"/>
      <c r="HL120" s="170"/>
      <c r="HM120" s="170"/>
      <c r="HN120" s="170"/>
      <c r="HO120" s="170"/>
      <c r="HP120" s="170"/>
      <c r="HQ120" s="170"/>
      <c r="HR120" s="170"/>
      <c r="HS120" s="170"/>
      <c r="HT120" s="170"/>
      <c r="HU120" s="170"/>
      <c r="HV120" s="170"/>
      <c r="HW120" s="170"/>
      <c r="HX120" s="170"/>
      <c r="HY120" s="170"/>
      <c r="HZ120" s="170"/>
      <c r="IA120" s="170"/>
      <c r="IB120" s="170"/>
      <c r="IC120" s="170"/>
      <c r="ID120" s="170"/>
      <c r="IE120" s="170"/>
      <c r="IF120" s="170"/>
      <c r="IG120" s="170"/>
      <c r="IH120" s="170"/>
      <c r="II120" s="170"/>
      <c r="IJ120" s="170"/>
      <c r="IK120" s="170"/>
      <c r="IL120" s="170"/>
      <c r="IM120" s="170"/>
      <c r="IN120" s="170"/>
      <c r="IO120" s="170"/>
      <c r="IP120" s="170"/>
      <c r="IQ120" s="170"/>
      <c r="IR120" s="170"/>
      <c r="IS120" s="170"/>
      <c r="IT120" s="170"/>
      <c r="IU120" s="170"/>
      <c r="IV120" s="170"/>
    </row>
    <row r="121" spans="1:256" s="169" customFormat="1">
      <c r="A121" s="15" t="s">
        <v>9</v>
      </c>
      <c r="B121" s="655" t="s">
        <v>109</v>
      </c>
      <c r="C121" s="8" t="s">
        <v>18</v>
      </c>
      <c r="D121"/>
      <c r="E121"/>
      <c r="F121" s="21">
        <f>F66</f>
        <v>0</v>
      </c>
      <c r="G121" s="283"/>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c r="AG121" s="170"/>
      <c r="AH121" s="170"/>
      <c r="AI121" s="170"/>
      <c r="AJ121" s="170"/>
      <c r="AK121" s="170"/>
      <c r="AL121" s="170"/>
      <c r="AM121" s="170"/>
      <c r="AN121" s="170"/>
      <c r="AO121" s="170"/>
      <c r="AP121" s="170"/>
      <c r="AQ121" s="170"/>
      <c r="AR121" s="170"/>
      <c r="AS121" s="170"/>
      <c r="AT121" s="170"/>
      <c r="AU121" s="170"/>
      <c r="AV121" s="170"/>
      <c r="AW121" s="170"/>
      <c r="AX121" s="170"/>
      <c r="AY121" s="170"/>
      <c r="AZ121" s="170"/>
      <c r="BA121" s="170"/>
      <c r="BB121" s="170"/>
      <c r="BC121" s="170"/>
      <c r="BD121" s="170"/>
      <c r="BE121" s="170"/>
      <c r="BF121" s="170"/>
      <c r="BG121" s="170"/>
      <c r="BH121" s="170"/>
      <c r="BI121" s="170"/>
      <c r="BJ121" s="170"/>
      <c r="BK121" s="170"/>
      <c r="BL121" s="170"/>
      <c r="BM121" s="170"/>
      <c r="BN121" s="170"/>
      <c r="BO121" s="170"/>
      <c r="BP121" s="170"/>
      <c r="BQ121" s="170"/>
      <c r="BR121" s="170"/>
      <c r="BS121" s="170"/>
      <c r="BT121" s="170"/>
      <c r="BU121" s="170"/>
      <c r="BV121" s="170"/>
      <c r="BW121" s="170"/>
      <c r="BX121" s="170"/>
      <c r="BY121" s="170"/>
      <c r="BZ121" s="170"/>
      <c r="CA121" s="170"/>
      <c r="CB121" s="170"/>
      <c r="CC121" s="170"/>
      <c r="CD121" s="170"/>
      <c r="CE121" s="170"/>
      <c r="CF121" s="170"/>
      <c r="CG121" s="170"/>
      <c r="CH121" s="170"/>
      <c r="CI121" s="170"/>
      <c r="CJ121" s="170"/>
      <c r="CK121" s="170"/>
      <c r="CL121" s="170"/>
      <c r="CM121" s="170"/>
      <c r="CN121" s="170"/>
      <c r="CO121" s="170"/>
      <c r="CP121" s="170"/>
      <c r="CQ121" s="170"/>
      <c r="CR121" s="170"/>
      <c r="CS121" s="170"/>
      <c r="CT121" s="170"/>
      <c r="CU121" s="170"/>
      <c r="CV121" s="170"/>
      <c r="CW121" s="170"/>
      <c r="CX121" s="170"/>
      <c r="CY121" s="170"/>
      <c r="CZ121" s="170"/>
      <c r="DA121" s="170"/>
      <c r="DB121" s="170"/>
      <c r="DC121" s="170"/>
      <c r="DD121" s="170"/>
      <c r="DE121" s="170"/>
      <c r="DF121" s="170"/>
      <c r="DG121" s="170"/>
      <c r="DH121" s="170"/>
      <c r="DI121" s="170"/>
      <c r="DJ121" s="170"/>
      <c r="DK121" s="170"/>
      <c r="DL121" s="170"/>
      <c r="DM121" s="170"/>
      <c r="DN121" s="170"/>
      <c r="DO121" s="170"/>
      <c r="DP121" s="170"/>
      <c r="DQ121" s="170"/>
      <c r="DR121" s="170"/>
      <c r="DS121" s="170"/>
      <c r="DT121" s="170"/>
      <c r="DU121" s="170"/>
      <c r="DV121" s="170"/>
      <c r="DW121" s="170"/>
      <c r="DX121" s="170"/>
      <c r="DY121" s="170"/>
      <c r="DZ121" s="170"/>
      <c r="EA121" s="170"/>
      <c r="EB121" s="170"/>
      <c r="EC121" s="170"/>
      <c r="ED121" s="170"/>
      <c r="EE121" s="170"/>
      <c r="EF121" s="170"/>
      <c r="EG121" s="170"/>
      <c r="EH121" s="170"/>
      <c r="EI121" s="170"/>
      <c r="EJ121" s="170"/>
      <c r="EK121" s="170"/>
      <c r="EL121" s="170"/>
      <c r="EM121" s="170"/>
      <c r="EN121" s="170"/>
      <c r="EO121" s="170"/>
      <c r="EP121" s="170"/>
      <c r="EQ121" s="170"/>
      <c r="ER121" s="170"/>
      <c r="ES121" s="170"/>
      <c r="ET121" s="170"/>
      <c r="EU121" s="170"/>
      <c r="EV121" s="170"/>
      <c r="EW121" s="170"/>
      <c r="EX121" s="170"/>
      <c r="EY121" s="170"/>
      <c r="EZ121" s="170"/>
      <c r="FA121" s="170"/>
      <c r="FB121" s="170"/>
      <c r="FC121" s="170"/>
      <c r="FD121" s="170"/>
      <c r="FE121" s="170"/>
      <c r="FF121" s="170"/>
      <c r="FG121" s="170"/>
      <c r="FH121" s="170"/>
      <c r="FI121" s="170"/>
      <c r="FJ121" s="170"/>
      <c r="FK121" s="170"/>
      <c r="FL121" s="170"/>
      <c r="FM121" s="170"/>
      <c r="FN121" s="170"/>
      <c r="FO121" s="170"/>
      <c r="FP121" s="170"/>
      <c r="FQ121" s="170"/>
      <c r="FR121" s="170"/>
      <c r="FS121" s="170"/>
      <c r="FT121" s="170"/>
      <c r="FU121" s="170"/>
      <c r="FV121" s="170"/>
      <c r="FW121" s="170"/>
      <c r="FX121" s="170"/>
      <c r="FY121" s="170"/>
      <c r="FZ121" s="170"/>
      <c r="GA121" s="170"/>
      <c r="GB121" s="170"/>
      <c r="GC121" s="170"/>
      <c r="GD121" s="170"/>
      <c r="GE121" s="170"/>
      <c r="GF121" s="170"/>
      <c r="GG121" s="170"/>
      <c r="GH121" s="170"/>
      <c r="GI121" s="170"/>
      <c r="GJ121" s="170"/>
      <c r="GK121" s="170"/>
      <c r="GL121" s="170"/>
      <c r="GM121" s="170"/>
      <c r="GN121" s="170"/>
      <c r="GO121" s="170"/>
      <c r="GP121" s="170"/>
      <c r="GQ121" s="170"/>
      <c r="GR121" s="170"/>
      <c r="GS121" s="170"/>
      <c r="GT121" s="170"/>
      <c r="GU121" s="170"/>
      <c r="GV121" s="170"/>
      <c r="GW121" s="170"/>
      <c r="GX121" s="170"/>
      <c r="GY121" s="170"/>
      <c r="GZ121" s="170"/>
      <c r="HA121" s="170"/>
      <c r="HB121" s="170"/>
      <c r="HC121" s="170"/>
      <c r="HD121" s="170"/>
      <c r="HE121" s="170"/>
      <c r="HF121" s="170"/>
      <c r="HG121" s="170"/>
      <c r="HH121" s="170"/>
      <c r="HI121" s="170"/>
      <c r="HJ121" s="170"/>
      <c r="HK121" s="170"/>
      <c r="HL121" s="170"/>
      <c r="HM121" s="170"/>
      <c r="HN121" s="170"/>
      <c r="HO121" s="170"/>
      <c r="HP121" s="170"/>
      <c r="HQ121" s="170"/>
      <c r="HR121" s="170"/>
      <c r="HS121" s="170"/>
      <c r="HT121" s="170"/>
      <c r="HU121" s="170"/>
      <c r="HV121" s="170"/>
      <c r="HW121" s="170"/>
      <c r="HX121" s="170"/>
      <c r="HY121" s="170"/>
      <c r="HZ121" s="170"/>
      <c r="IA121" s="170"/>
      <c r="IB121" s="170"/>
      <c r="IC121" s="170"/>
      <c r="ID121" s="170"/>
      <c r="IE121" s="170"/>
      <c r="IF121" s="170"/>
      <c r="IG121" s="170"/>
      <c r="IH121" s="170"/>
      <c r="II121" s="170"/>
      <c r="IJ121" s="170"/>
      <c r="IK121" s="170"/>
      <c r="IL121" s="170"/>
      <c r="IM121" s="170"/>
      <c r="IN121" s="170"/>
      <c r="IO121" s="170"/>
      <c r="IP121" s="170"/>
      <c r="IQ121" s="170"/>
      <c r="IR121" s="170"/>
      <c r="IS121" s="170"/>
      <c r="IT121" s="170"/>
      <c r="IU121" s="170"/>
      <c r="IV121" s="170"/>
    </row>
    <row r="122" spans="1:256" s="169" customFormat="1">
      <c r="A122" s="15" t="s">
        <v>11</v>
      </c>
      <c r="B122" s="655" t="s">
        <v>52</v>
      </c>
      <c r="C122" s="8" t="s">
        <v>18</v>
      </c>
      <c r="D122"/>
      <c r="E122"/>
      <c r="F122" s="21">
        <f>F98</f>
        <v>0</v>
      </c>
      <c r="G122" s="283"/>
      <c r="H122" s="170"/>
      <c r="I122" s="170"/>
      <c r="J122" s="170"/>
      <c r="K122" s="170"/>
      <c r="L122" s="170"/>
      <c r="M122" s="170"/>
      <c r="N122" s="170"/>
      <c r="O122" s="170"/>
      <c r="P122" s="170"/>
      <c r="Q122" s="170"/>
      <c r="R122" s="170"/>
      <c r="S122" s="170"/>
      <c r="T122" s="170"/>
      <c r="U122" s="170"/>
      <c r="V122" s="170"/>
      <c r="W122" s="170"/>
      <c r="X122" s="170"/>
      <c r="Y122" s="170"/>
      <c r="Z122" s="170"/>
      <c r="AA122" s="170"/>
      <c r="AB122" s="170"/>
      <c r="AC122" s="170"/>
      <c r="AD122" s="170"/>
      <c r="AE122" s="170"/>
      <c r="AF122" s="170"/>
      <c r="AG122" s="170"/>
      <c r="AH122" s="170"/>
      <c r="AI122" s="170"/>
      <c r="AJ122" s="170"/>
      <c r="AK122" s="170"/>
      <c r="AL122" s="170"/>
      <c r="AM122" s="170"/>
      <c r="AN122" s="170"/>
      <c r="AO122" s="170"/>
      <c r="AP122" s="170"/>
      <c r="AQ122" s="170"/>
      <c r="AR122" s="170"/>
      <c r="AS122" s="170"/>
      <c r="AT122" s="170"/>
      <c r="AU122" s="170"/>
      <c r="AV122" s="170"/>
      <c r="AW122" s="170"/>
      <c r="AX122" s="170"/>
      <c r="AY122" s="170"/>
      <c r="AZ122" s="170"/>
      <c r="BA122" s="170"/>
      <c r="BB122" s="170"/>
      <c r="BC122" s="170"/>
      <c r="BD122" s="170"/>
      <c r="BE122" s="170"/>
      <c r="BF122" s="170"/>
      <c r="BG122" s="170"/>
      <c r="BH122" s="170"/>
      <c r="BI122" s="170"/>
      <c r="BJ122" s="170"/>
      <c r="BK122" s="170"/>
      <c r="BL122" s="170"/>
      <c r="BM122" s="170"/>
      <c r="BN122" s="170"/>
      <c r="BO122" s="170"/>
      <c r="BP122" s="170"/>
      <c r="BQ122" s="170"/>
      <c r="BR122" s="170"/>
      <c r="BS122" s="170"/>
      <c r="BT122" s="170"/>
      <c r="BU122" s="170"/>
      <c r="BV122" s="170"/>
      <c r="BW122" s="170"/>
      <c r="BX122" s="170"/>
      <c r="BY122" s="170"/>
      <c r="BZ122" s="170"/>
      <c r="CA122" s="170"/>
      <c r="CB122" s="170"/>
      <c r="CC122" s="170"/>
      <c r="CD122" s="170"/>
      <c r="CE122" s="170"/>
      <c r="CF122" s="170"/>
      <c r="CG122" s="170"/>
      <c r="CH122" s="170"/>
      <c r="CI122" s="170"/>
      <c r="CJ122" s="170"/>
      <c r="CK122" s="170"/>
      <c r="CL122" s="170"/>
      <c r="CM122" s="170"/>
      <c r="CN122" s="170"/>
      <c r="CO122" s="170"/>
      <c r="CP122" s="170"/>
      <c r="CQ122" s="170"/>
      <c r="CR122" s="170"/>
      <c r="CS122" s="170"/>
      <c r="CT122" s="170"/>
      <c r="CU122" s="170"/>
      <c r="CV122" s="170"/>
      <c r="CW122" s="170"/>
      <c r="CX122" s="170"/>
      <c r="CY122" s="170"/>
      <c r="CZ122" s="170"/>
      <c r="DA122" s="170"/>
      <c r="DB122" s="170"/>
      <c r="DC122" s="170"/>
      <c r="DD122" s="170"/>
      <c r="DE122" s="170"/>
      <c r="DF122" s="170"/>
      <c r="DG122" s="170"/>
      <c r="DH122" s="170"/>
      <c r="DI122" s="170"/>
      <c r="DJ122" s="170"/>
      <c r="DK122" s="170"/>
      <c r="DL122" s="170"/>
      <c r="DM122" s="170"/>
      <c r="DN122" s="170"/>
      <c r="DO122" s="170"/>
      <c r="DP122" s="170"/>
      <c r="DQ122" s="170"/>
      <c r="DR122" s="170"/>
      <c r="DS122" s="170"/>
      <c r="DT122" s="170"/>
      <c r="DU122" s="170"/>
      <c r="DV122" s="170"/>
      <c r="DW122" s="170"/>
      <c r="DX122" s="170"/>
      <c r="DY122" s="170"/>
      <c r="DZ122" s="170"/>
      <c r="EA122" s="170"/>
      <c r="EB122" s="170"/>
      <c r="EC122" s="170"/>
      <c r="ED122" s="170"/>
      <c r="EE122" s="170"/>
      <c r="EF122" s="170"/>
      <c r="EG122" s="170"/>
      <c r="EH122" s="170"/>
      <c r="EI122" s="170"/>
      <c r="EJ122" s="170"/>
      <c r="EK122" s="170"/>
      <c r="EL122" s="170"/>
      <c r="EM122" s="170"/>
      <c r="EN122" s="170"/>
      <c r="EO122" s="170"/>
      <c r="EP122" s="170"/>
      <c r="EQ122" s="170"/>
      <c r="ER122" s="170"/>
      <c r="ES122" s="170"/>
      <c r="ET122" s="170"/>
      <c r="EU122" s="170"/>
      <c r="EV122" s="170"/>
      <c r="EW122" s="170"/>
      <c r="EX122" s="170"/>
      <c r="EY122" s="170"/>
      <c r="EZ122" s="170"/>
      <c r="FA122" s="170"/>
      <c r="FB122" s="170"/>
      <c r="FC122" s="170"/>
      <c r="FD122" s="170"/>
      <c r="FE122" s="170"/>
      <c r="FF122" s="170"/>
      <c r="FG122" s="170"/>
      <c r="FH122" s="170"/>
      <c r="FI122" s="170"/>
      <c r="FJ122" s="170"/>
      <c r="FK122" s="170"/>
      <c r="FL122" s="170"/>
      <c r="FM122" s="170"/>
      <c r="FN122" s="170"/>
      <c r="FO122" s="170"/>
      <c r="FP122" s="170"/>
      <c r="FQ122" s="170"/>
      <c r="FR122" s="170"/>
      <c r="FS122" s="170"/>
      <c r="FT122" s="170"/>
      <c r="FU122" s="170"/>
      <c r="FV122" s="170"/>
      <c r="FW122" s="170"/>
      <c r="FX122" s="170"/>
      <c r="FY122" s="170"/>
      <c r="FZ122" s="170"/>
      <c r="GA122" s="170"/>
      <c r="GB122" s="170"/>
      <c r="GC122" s="170"/>
      <c r="GD122" s="170"/>
      <c r="GE122" s="170"/>
      <c r="GF122" s="170"/>
      <c r="GG122" s="170"/>
      <c r="GH122" s="170"/>
      <c r="GI122" s="170"/>
      <c r="GJ122" s="170"/>
      <c r="GK122" s="170"/>
      <c r="GL122" s="170"/>
      <c r="GM122" s="170"/>
      <c r="GN122" s="170"/>
      <c r="GO122" s="170"/>
      <c r="GP122" s="170"/>
      <c r="GQ122" s="170"/>
      <c r="GR122" s="170"/>
      <c r="GS122" s="170"/>
      <c r="GT122" s="170"/>
      <c r="GU122" s="170"/>
      <c r="GV122" s="170"/>
      <c r="GW122" s="170"/>
      <c r="GX122" s="170"/>
      <c r="GY122" s="170"/>
      <c r="GZ122" s="170"/>
      <c r="HA122" s="170"/>
      <c r="HB122" s="170"/>
      <c r="HC122" s="170"/>
      <c r="HD122" s="170"/>
      <c r="HE122" s="170"/>
      <c r="HF122" s="170"/>
      <c r="HG122" s="170"/>
      <c r="HH122" s="170"/>
      <c r="HI122" s="170"/>
      <c r="HJ122" s="170"/>
      <c r="HK122" s="170"/>
      <c r="HL122" s="170"/>
      <c r="HM122" s="170"/>
      <c r="HN122" s="170"/>
      <c r="HO122" s="170"/>
      <c r="HP122" s="170"/>
      <c r="HQ122" s="170"/>
      <c r="HR122" s="170"/>
      <c r="HS122" s="170"/>
      <c r="HT122" s="170"/>
      <c r="HU122" s="170"/>
      <c r="HV122" s="170"/>
      <c r="HW122" s="170"/>
      <c r="HX122" s="170"/>
      <c r="HY122" s="170"/>
      <c r="HZ122" s="170"/>
      <c r="IA122" s="170"/>
      <c r="IB122" s="170"/>
      <c r="IC122" s="170"/>
      <c r="ID122" s="170"/>
      <c r="IE122" s="170"/>
      <c r="IF122" s="170"/>
      <c r="IG122" s="170"/>
      <c r="IH122" s="170"/>
      <c r="II122" s="170"/>
      <c r="IJ122" s="170"/>
      <c r="IK122" s="170"/>
      <c r="IL122" s="170"/>
      <c r="IM122" s="170"/>
      <c r="IN122" s="170"/>
      <c r="IO122" s="170"/>
      <c r="IP122" s="170"/>
      <c r="IQ122" s="170"/>
      <c r="IR122" s="170"/>
      <c r="IS122" s="170"/>
      <c r="IT122" s="170"/>
      <c r="IU122" s="170"/>
      <c r="IV122" s="170"/>
    </row>
    <row r="123" spans="1:256" s="169" customFormat="1">
      <c r="A123" s="680" t="s">
        <v>14</v>
      </c>
      <c r="B123" s="644" t="s">
        <v>54</v>
      </c>
      <c r="C123" s="8" t="s">
        <v>18</v>
      </c>
      <c r="D123"/>
      <c r="E123"/>
      <c r="F123" s="683">
        <f>F117</f>
        <v>0</v>
      </c>
      <c r="G123" s="283"/>
      <c r="H123" s="170"/>
      <c r="I123" s="170"/>
      <c r="J123" s="170"/>
      <c r="K123" s="170"/>
      <c r="L123" s="170"/>
      <c r="M123" s="170"/>
      <c r="N123" s="170"/>
      <c r="O123" s="170"/>
      <c r="P123" s="170"/>
      <c r="Q123" s="170"/>
      <c r="R123" s="170"/>
      <c r="S123" s="170"/>
      <c r="T123" s="170"/>
      <c r="U123" s="170"/>
      <c r="V123" s="170"/>
      <c r="W123" s="170"/>
      <c r="X123" s="170"/>
      <c r="Y123" s="170"/>
      <c r="Z123" s="170"/>
      <c r="AA123" s="170"/>
      <c r="AB123" s="170"/>
      <c r="AC123" s="170"/>
      <c r="AD123" s="170"/>
      <c r="AE123" s="170"/>
      <c r="AF123" s="170"/>
      <c r="AG123" s="170"/>
      <c r="AH123" s="170"/>
      <c r="AI123" s="170"/>
      <c r="AJ123" s="170"/>
      <c r="AK123" s="170"/>
      <c r="AL123" s="170"/>
      <c r="AM123" s="170"/>
      <c r="AN123" s="170"/>
      <c r="AO123" s="170"/>
      <c r="AP123" s="170"/>
      <c r="AQ123" s="170"/>
      <c r="AR123" s="170"/>
      <c r="AS123" s="170"/>
      <c r="AT123" s="170"/>
      <c r="AU123" s="170"/>
      <c r="AV123" s="170"/>
      <c r="AW123" s="170"/>
      <c r="AX123" s="170"/>
      <c r="AY123" s="170"/>
      <c r="AZ123" s="170"/>
      <c r="BA123" s="170"/>
      <c r="BB123" s="170"/>
      <c r="BC123" s="170"/>
      <c r="BD123" s="170"/>
      <c r="BE123" s="170"/>
      <c r="BF123" s="170"/>
      <c r="BG123" s="170"/>
      <c r="BH123" s="170"/>
      <c r="BI123" s="170"/>
      <c r="BJ123" s="170"/>
      <c r="BK123" s="170"/>
      <c r="BL123" s="170"/>
      <c r="BM123" s="170"/>
      <c r="BN123" s="170"/>
      <c r="BO123" s="170"/>
      <c r="BP123" s="170"/>
      <c r="BQ123" s="170"/>
      <c r="BR123" s="170"/>
      <c r="BS123" s="170"/>
      <c r="BT123" s="170"/>
      <c r="BU123" s="170"/>
      <c r="BV123" s="170"/>
      <c r="BW123" s="170"/>
      <c r="BX123" s="170"/>
      <c r="BY123" s="170"/>
      <c r="BZ123" s="170"/>
      <c r="CA123" s="170"/>
      <c r="CB123" s="170"/>
      <c r="CC123" s="170"/>
      <c r="CD123" s="170"/>
      <c r="CE123" s="170"/>
      <c r="CF123" s="170"/>
      <c r="CG123" s="170"/>
      <c r="CH123" s="170"/>
      <c r="CI123" s="170"/>
      <c r="CJ123" s="170"/>
      <c r="CK123" s="170"/>
      <c r="CL123" s="170"/>
      <c r="CM123" s="170"/>
      <c r="CN123" s="170"/>
      <c r="CO123" s="170"/>
      <c r="CP123" s="170"/>
      <c r="CQ123" s="170"/>
      <c r="CR123" s="170"/>
      <c r="CS123" s="170"/>
      <c r="CT123" s="170"/>
      <c r="CU123" s="170"/>
      <c r="CV123" s="170"/>
      <c r="CW123" s="170"/>
      <c r="CX123" s="170"/>
      <c r="CY123" s="170"/>
      <c r="CZ123" s="170"/>
      <c r="DA123" s="170"/>
      <c r="DB123" s="170"/>
      <c r="DC123" s="170"/>
      <c r="DD123" s="170"/>
      <c r="DE123" s="170"/>
      <c r="DF123" s="170"/>
      <c r="DG123" s="170"/>
      <c r="DH123" s="170"/>
      <c r="DI123" s="170"/>
      <c r="DJ123" s="170"/>
      <c r="DK123" s="170"/>
      <c r="DL123" s="170"/>
      <c r="DM123" s="170"/>
      <c r="DN123" s="170"/>
      <c r="DO123" s="170"/>
      <c r="DP123" s="170"/>
      <c r="DQ123" s="170"/>
      <c r="DR123" s="170"/>
      <c r="DS123" s="170"/>
      <c r="DT123" s="170"/>
      <c r="DU123" s="170"/>
      <c r="DV123" s="170"/>
      <c r="DW123" s="170"/>
      <c r="DX123" s="170"/>
      <c r="DY123" s="170"/>
      <c r="DZ123" s="170"/>
      <c r="EA123" s="170"/>
      <c r="EB123" s="170"/>
      <c r="EC123" s="170"/>
      <c r="ED123" s="170"/>
      <c r="EE123" s="170"/>
      <c r="EF123" s="170"/>
      <c r="EG123" s="170"/>
      <c r="EH123" s="170"/>
      <c r="EI123" s="170"/>
      <c r="EJ123" s="170"/>
      <c r="EK123" s="170"/>
      <c r="EL123" s="170"/>
      <c r="EM123" s="170"/>
      <c r="EN123" s="170"/>
      <c r="EO123" s="170"/>
      <c r="EP123" s="170"/>
      <c r="EQ123" s="170"/>
      <c r="ER123" s="170"/>
      <c r="ES123" s="170"/>
      <c r="ET123" s="170"/>
      <c r="EU123" s="170"/>
      <c r="EV123" s="170"/>
      <c r="EW123" s="170"/>
      <c r="EX123" s="170"/>
      <c r="EY123" s="170"/>
      <c r="EZ123" s="170"/>
      <c r="FA123" s="170"/>
      <c r="FB123" s="170"/>
      <c r="FC123" s="170"/>
      <c r="FD123" s="170"/>
      <c r="FE123" s="170"/>
      <c r="FF123" s="170"/>
      <c r="FG123" s="170"/>
      <c r="FH123" s="170"/>
      <c r="FI123" s="170"/>
      <c r="FJ123" s="170"/>
      <c r="FK123" s="170"/>
      <c r="FL123" s="170"/>
      <c r="FM123" s="170"/>
      <c r="FN123" s="170"/>
      <c r="FO123" s="170"/>
      <c r="FP123" s="170"/>
      <c r="FQ123" s="170"/>
      <c r="FR123" s="170"/>
      <c r="FS123" s="170"/>
      <c r="FT123" s="170"/>
      <c r="FU123" s="170"/>
      <c r="FV123" s="170"/>
      <c r="FW123" s="170"/>
      <c r="FX123" s="170"/>
      <c r="FY123" s="170"/>
      <c r="FZ123" s="170"/>
      <c r="GA123" s="170"/>
      <c r="GB123" s="170"/>
      <c r="GC123" s="170"/>
      <c r="GD123" s="170"/>
      <c r="GE123" s="170"/>
      <c r="GF123" s="170"/>
      <c r="GG123" s="170"/>
      <c r="GH123" s="170"/>
      <c r="GI123" s="170"/>
      <c r="GJ123" s="170"/>
      <c r="GK123" s="170"/>
      <c r="GL123" s="170"/>
      <c r="GM123" s="170"/>
      <c r="GN123" s="170"/>
      <c r="GO123" s="170"/>
      <c r="GP123" s="170"/>
      <c r="GQ123" s="170"/>
      <c r="GR123" s="170"/>
      <c r="GS123" s="170"/>
      <c r="GT123" s="170"/>
      <c r="GU123" s="170"/>
      <c r="GV123" s="170"/>
      <c r="GW123" s="170"/>
      <c r="GX123" s="170"/>
      <c r="GY123" s="170"/>
      <c r="GZ123" s="170"/>
      <c r="HA123" s="170"/>
      <c r="HB123" s="170"/>
      <c r="HC123" s="170"/>
      <c r="HD123" s="170"/>
      <c r="HE123" s="170"/>
      <c r="HF123" s="170"/>
      <c r="HG123" s="170"/>
      <c r="HH123" s="170"/>
      <c r="HI123" s="170"/>
      <c r="HJ123" s="170"/>
      <c r="HK123" s="170"/>
      <c r="HL123" s="170"/>
      <c r="HM123" s="170"/>
      <c r="HN123" s="170"/>
      <c r="HO123" s="170"/>
      <c r="HP123" s="170"/>
      <c r="HQ123" s="170"/>
      <c r="HR123" s="170"/>
      <c r="HS123" s="170"/>
      <c r="HT123" s="170"/>
      <c r="HU123" s="170"/>
      <c r="HV123" s="170"/>
      <c r="HW123" s="170"/>
      <c r="HX123" s="170"/>
      <c r="HY123" s="170"/>
      <c r="HZ123" s="170"/>
      <c r="IA123" s="170"/>
      <c r="IB123" s="170"/>
      <c r="IC123" s="170"/>
      <c r="ID123" s="170"/>
      <c r="IE123" s="170"/>
      <c r="IF123" s="170"/>
      <c r="IG123" s="170"/>
      <c r="IH123" s="170"/>
      <c r="II123" s="170"/>
      <c r="IJ123" s="170"/>
      <c r="IK123" s="170"/>
      <c r="IL123" s="170"/>
      <c r="IM123" s="170"/>
      <c r="IN123" s="170"/>
      <c r="IO123" s="170"/>
      <c r="IP123" s="170"/>
      <c r="IQ123" s="170"/>
      <c r="IR123" s="170"/>
      <c r="IS123" s="170"/>
      <c r="IT123" s="170"/>
      <c r="IU123" s="170"/>
      <c r="IV123" s="170"/>
    </row>
    <row r="124" spans="1:256" s="169" customFormat="1">
      <c r="A124" s="43"/>
      <c r="B124" s="44" t="s">
        <v>197</v>
      </c>
      <c r="C124" s="45" t="s">
        <v>18</v>
      </c>
      <c r="D124" s="46"/>
      <c r="E124" s="47"/>
      <c r="F124" s="48">
        <f>SUM(F120:F123)</f>
        <v>0</v>
      </c>
      <c r="G124" s="283"/>
      <c r="H124" s="170"/>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c r="AG124" s="170"/>
      <c r="AH124" s="170"/>
      <c r="AI124" s="170"/>
      <c r="AJ124" s="170"/>
      <c r="AK124" s="170"/>
      <c r="AL124" s="170"/>
      <c r="AM124" s="170"/>
      <c r="AN124" s="170"/>
      <c r="AO124" s="170"/>
      <c r="AP124" s="170"/>
      <c r="AQ124" s="170"/>
      <c r="AR124" s="170"/>
      <c r="AS124" s="170"/>
      <c r="AT124" s="170"/>
      <c r="AU124" s="170"/>
      <c r="AV124" s="170"/>
      <c r="AW124" s="170"/>
      <c r="AX124" s="170"/>
      <c r="AY124" s="170"/>
      <c r="AZ124" s="170"/>
      <c r="BA124" s="170"/>
      <c r="BB124" s="170"/>
      <c r="BC124" s="170"/>
      <c r="BD124" s="170"/>
      <c r="BE124" s="170"/>
      <c r="BF124" s="170"/>
      <c r="BG124" s="170"/>
      <c r="BH124" s="170"/>
      <c r="BI124" s="170"/>
      <c r="BJ124" s="170"/>
      <c r="BK124" s="170"/>
      <c r="BL124" s="170"/>
      <c r="BM124" s="170"/>
      <c r="BN124" s="170"/>
      <c r="BO124" s="170"/>
      <c r="BP124" s="170"/>
      <c r="BQ124" s="170"/>
      <c r="BR124" s="170"/>
      <c r="BS124" s="170"/>
      <c r="BT124" s="170"/>
      <c r="BU124" s="170"/>
      <c r="BV124" s="170"/>
      <c r="BW124" s="170"/>
      <c r="BX124" s="170"/>
      <c r="BY124" s="170"/>
      <c r="BZ124" s="170"/>
      <c r="CA124" s="170"/>
      <c r="CB124" s="170"/>
      <c r="CC124" s="170"/>
      <c r="CD124" s="170"/>
      <c r="CE124" s="170"/>
      <c r="CF124" s="170"/>
      <c r="CG124" s="170"/>
      <c r="CH124" s="170"/>
      <c r="CI124" s="170"/>
      <c r="CJ124" s="170"/>
      <c r="CK124" s="170"/>
      <c r="CL124" s="170"/>
      <c r="CM124" s="170"/>
      <c r="CN124" s="170"/>
      <c r="CO124" s="170"/>
      <c r="CP124" s="170"/>
      <c r="CQ124" s="170"/>
      <c r="CR124" s="170"/>
      <c r="CS124" s="170"/>
      <c r="CT124" s="170"/>
      <c r="CU124" s="170"/>
      <c r="CV124" s="170"/>
      <c r="CW124" s="170"/>
      <c r="CX124" s="170"/>
      <c r="CY124" s="170"/>
      <c r="CZ124" s="170"/>
      <c r="DA124" s="170"/>
      <c r="DB124" s="170"/>
      <c r="DC124" s="170"/>
      <c r="DD124" s="170"/>
      <c r="DE124" s="170"/>
      <c r="DF124" s="170"/>
      <c r="DG124" s="170"/>
      <c r="DH124" s="170"/>
      <c r="DI124" s="170"/>
      <c r="DJ124" s="170"/>
      <c r="DK124" s="170"/>
      <c r="DL124" s="170"/>
      <c r="DM124" s="170"/>
      <c r="DN124" s="170"/>
      <c r="DO124" s="170"/>
      <c r="DP124" s="170"/>
      <c r="DQ124" s="170"/>
      <c r="DR124" s="170"/>
      <c r="DS124" s="170"/>
      <c r="DT124" s="170"/>
      <c r="DU124" s="170"/>
      <c r="DV124" s="170"/>
      <c r="DW124" s="170"/>
      <c r="DX124" s="170"/>
      <c r="DY124" s="170"/>
      <c r="DZ124" s="170"/>
      <c r="EA124" s="170"/>
      <c r="EB124" s="170"/>
      <c r="EC124" s="170"/>
      <c r="ED124" s="170"/>
      <c r="EE124" s="170"/>
      <c r="EF124" s="170"/>
      <c r="EG124" s="170"/>
      <c r="EH124" s="170"/>
      <c r="EI124" s="170"/>
      <c r="EJ124" s="170"/>
      <c r="EK124" s="170"/>
      <c r="EL124" s="170"/>
      <c r="EM124" s="170"/>
      <c r="EN124" s="170"/>
      <c r="EO124" s="170"/>
      <c r="EP124" s="170"/>
      <c r="EQ124" s="170"/>
      <c r="ER124" s="170"/>
      <c r="ES124" s="170"/>
      <c r="ET124" s="170"/>
      <c r="EU124" s="170"/>
      <c r="EV124" s="170"/>
      <c r="EW124" s="170"/>
      <c r="EX124" s="170"/>
      <c r="EY124" s="170"/>
      <c r="EZ124" s="170"/>
      <c r="FA124" s="170"/>
      <c r="FB124" s="170"/>
      <c r="FC124" s="170"/>
      <c r="FD124" s="170"/>
      <c r="FE124" s="170"/>
      <c r="FF124" s="170"/>
      <c r="FG124" s="170"/>
      <c r="FH124" s="170"/>
      <c r="FI124" s="170"/>
      <c r="FJ124" s="170"/>
      <c r="FK124" s="170"/>
      <c r="FL124" s="170"/>
      <c r="FM124" s="170"/>
      <c r="FN124" s="170"/>
      <c r="FO124" s="170"/>
      <c r="FP124" s="170"/>
      <c r="FQ124" s="170"/>
      <c r="FR124" s="170"/>
      <c r="FS124" s="170"/>
      <c r="FT124" s="170"/>
      <c r="FU124" s="170"/>
      <c r="FV124" s="170"/>
      <c r="FW124" s="170"/>
      <c r="FX124" s="170"/>
      <c r="FY124" s="170"/>
      <c r="FZ124" s="170"/>
      <c r="GA124" s="170"/>
      <c r="GB124" s="170"/>
      <c r="GC124" s="170"/>
      <c r="GD124" s="170"/>
      <c r="GE124" s="170"/>
      <c r="GF124" s="170"/>
      <c r="GG124" s="170"/>
      <c r="GH124" s="170"/>
      <c r="GI124" s="170"/>
      <c r="GJ124" s="170"/>
      <c r="GK124" s="170"/>
      <c r="GL124" s="170"/>
      <c r="GM124" s="170"/>
      <c r="GN124" s="170"/>
      <c r="GO124" s="170"/>
      <c r="GP124" s="170"/>
      <c r="GQ124" s="170"/>
      <c r="GR124" s="170"/>
      <c r="GS124" s="170"/>
      <c r="GT124" s="170"/>
      <c r="GU124" s="170"/>
      <c r="GV124" s="170"/>
      <c r="GW124" s="170"/>
      <c r="GX124" s="170"/>
      <c r="GY124" s="170"/>
      <c r="GZ124" s="170"/>
      <c r="HA124" s="170"/>
      <c r="HB124" s="170"/>
      <c r="HC124" s="170"/>
      <c r="HD124" s="170"/>
      <c r="HE124" s="170"/>
      <c r="HF124" s="170"/>
      <c r="HG124" s="170"/>
      <c r="HH124" s="170"/>
      <c r="HI124" s="170"/>
      <c r="HJ124" s="170"/>
      <c r="HK124" s="170"/>
      <c r="HL124" s="170"/>
      <c r="HM124" s="170"/>
      <c r="HN124" s="170"/>
      <c r="HO124" s="170"/>
      <c r="HP124" s="170"/>
      <c r="HQ124" s="170"/>
      <c r="HR124" s="170"/>
      <c r="HS124" s="170"/>
      <c r="HT124" s="170"/>
      <c r="HU124" s="170"/>
      <c r="HV124" s="170"/>
      <c r="HW124" s="170"/>
      <c r="HX124" s="170"/>
      <c r="HY124" s="170"/>
      <c r="HZ124" s="170"/>
      <c r="IA124" s="170"/>
      <c r="IB124" s="170"/>
      <c r="IC124" s="170"/>
      <c r="ID124" s="170"/>
      <c r="IE124" s="170"/>
      <c r="IF124" s="170"/>
      <c r="IG124" s="170"/>
      <c r="IH124" s="170"/>
      <c r="II124" s="170"/>
      <c r="IJ124" s="170"/>
      <c r="IK124" s="170"/>
      <c r="IL124" s="170"/>
      <c r="IM124" s="170"/>
      <c r="IN124" s="170"/>
      <c r="IO124" s="170"/>
      <c r="IP124" s="170"/>
      <c r="IQ124" s="170"/>
      <c r="IR124" s="170"/>
      <c r="IS124" s="170"/>
      <c r="IT124" s="170"/>
      <c r="IU124" s="170"/>
      <c r="IV124" s="170"/>
    </row>
    <row r="125" spans="1:256" s="169" customFormat="1">
      <c r="A125" s="312"/>
      <c r="B125" s="280"/>
      <c r="C125" s="625"/>
      <c r="D125" s="624"/>
      <c r="E125" s="604"/>
      <c r="F125" s="623"/>
      <c r="G125" s="622"/>
    </row>
    <row r="126" spans="1:256" s="169" customFormat="1" ht="13.8">
      <c r="A126" s="33" t="s">
        <v>24</v>
      </c>
      <c r="B126" s="893" t="s">
        <v>63</v>
      </c>
      <c r="C126" s="894"/>
      <c r="D126" s="894"/>
      <c r="E126" s="894"/>
      <c r="F126" s="895"/>
      <c r="G126" s="622"/>
    </row>
    <row r="127" spans="1:256" s="169" customFormat="1">
      <c r="A127" s="626"/>
      <c r="B127" s="614"/>
      <c r="C127" s="613"/>
      <c r="D127" s="612"/>
      <c r="E127" s="611"/>
      <c r="F127" s="611"/>
      <c r="G127" s="622"/>
    </row>
    <row r="128" spans="1:256" s="169" customFormat="1" ht="254.4" customHeight="1">
      <c r="A128" s="610"/>
      <c r="B128" s="652" t="s">
        <v>69</v>
      </c>
      <c r="C128" s="645"/>
      <c r="D128" s="609"/>
      <c r="E128" s="608"/>
      <c r="F128" s="607"/>
      <c r="G128" s="622"/>
    </row>
    <row r="129" spans="1:7" s="169" customFormat="1" ht="15.6">
      <c r="A129" s="722"/>
      <c r="B129" s="723"/>
      <c r="C129" s="724"/>
      <c r="D129" s="756"/>
      <c r="E129" s="755"/>
      <c r="F129" s="754"/>
      <c r="G129" s="622"/>
    </row>
    <row r="130" spans="1:7" s="169" customFormat="1">
      <c r="A130" s="77" t="s">
        <v>7</v>
      </c>
      <c r="B130" s="870" t="s">
        <v>123</v>
      </c>
      <c r="C130" s="870"/>
      <c r="D130" s="870"/>
      <c r="E130" s="870"/>
      <c r="F130" s="870"/>
      <c r="G130" s="622"/>
    </row>
    <row r="131" spans="1:7" s="169" customFormat="1" ht="135.6" customHeight="1">
      <c r="A131" s="722"/>
      <c r="B131" s="723"/>
      <c r="C131" s="724"/>
      <c r="D131" s="756"/>
      <c r="E131" s="755"/>
      <c r="F131" s="754"/>
      <c r="G131" s="622"/>
    </row>
    <row r="132" spans="1:7" s="169" customFormat="1" ht="79.2">
      <c r="A132" s="141" t="s">
        <v>7</v>
      </c>
      <c r="B132" s="78" t="s">
        <v>421</v>
      </c>
      <c r="C132" s="13" t="s">
        <v>31</v>
      </c>
      <c r="D132" s="682">
        <v>1135</v>
      </c>
      <c r="E132" s="682"/>
      <c r="F132" s="606">
        <f>D132*E132</f>
        <v>0</v>
      </c>
      <c r="G132" s="622"/>
    </row>
    <row r="133" spans="1:7" s="169" customFormat="1" ht="15.6">
      <c r="A133" s="722"/>
      <c r="B133" s="723"/>
      <c r="C133" s="724"/>
      <c r="D133" s="756"/>
      <c r="E133" s="755"/>
      <c r="F133" s="754"/>
      <c r="G133" s="622"/>
    </row>
    <row r="134" spans="1:7" s="169" customFormat="1">
      <c r="A134" s="766"/>
      <c r="B134" s="767" t="s">
        <v>470</v>
      </c>
      <c r="C134" s="146"/>
      <c r="D134" s="164"/>
      <c r="E134" s="36"/>
      <c r="F134" s="324">
        <f>SUM(F132:F133)</f>
        <v>0</v>
      </c>
      <c r="G134" s="622"/>
    </row>
    <row r="135" spans="1:7" s="169" customFormat="1" ht="15.6">
      <c r="A135" s="722"/>
      <c r="B135" s="723"/>
      <c r="C135" s="724"/>
      <c r="D135" s="756"/>
      <c r="E135" s="755"/>
      <c r="F135" s="754"/>
      <c r="G135" s="622"/>
    </row>
    <row r="136" spans="1:7" s="169" customFormat="1">
      <c r="A136" s="77" t="s">
        <v>8</v>
      </c>
      <c r="B136" s="872" t="s">
        <v>124</v>
      </c>
      <c r="C136" s="872"/>
      <c r="D136" s="872"/>
      <c r="E136" s="872"/>
      <c r="F136" s="872"/>
      <c r="G136" s="622"/>
    </row>
    <row r="137" spans="1:7" s="169" customFormat="1" ht="15.6">
      <c r="A137" s="722"/>
      <c r="B137" s="723"/>
      <c r="C137" s="724"/>
      <c r="D137" s="753"/>
      <c r="E137" s="754"/>
      <c r="F137" s="755"/>
      <c r="G137" s="622"/>
    </row>
    <row r="138" spans="1:7" s="169" customFormat="1" ht="408.6" customHeight="1">
      <c r="A138" s="722"/>
      <c r="B138" s="867" t="s">
        <v>569</v>
      </c>
      <c r="C138" s="724"/>
      <c r="D138" s="753"/>
      <c r="E138" s="754"/>
      <c r="F138" s="754"/>
      <c r="G138" s="622"/>
    </row>
    <row r="139" spans="1:7" s="169" customFormat="1" ht="184.8">
      <c r="A139" s="722"/>
      <c r="B139" s="605" t="s">
        <v>544</v>
      </c>
      <c r="C139" s="686" t="s">
        <v>12</v>
      </c>
      <c r="D139" s="688">
        <v>1</v>
      </c>
      <c r="E139" s="688"/>
      <c r="F139" s="606">
        <f>D139*E139</f>
        <v>0</v>
      </c>
      <c r="G139" s="622"/>
    </row>
    <row r="140" spans="1:7" s="169" customFormat="1">
      <c r="A140" s="722"/>
      <c r="B140" s="605"/>
      <c r="C140" s="686"/>
      <c r="D140" s="688"/>
      <c r="E140" s="688"/>
      <c r="F140" s="606"/>
      <c r="G140" s="622"/>
    </row>
    <row r="141" spans="1:7" s="169" customFormat="1">
      <c r="A141" s="766"/>
      <c r="B141" s="767" t="s">
        <v>471</v>
      </c>
      <c r="C141" s="146"/>
      <c r="D141" s="164"/>
      <c r="E141" s="36"/>
      <c r="F141" s="324">
        <f>SUM(F139:F140)</f>
        <v>0</v>
      </c>
      <c r="G141" s="622"/>
    </row>
    <row r="142" spans="1:7" s="169" customFormat="1">
      <c r="A142" s="757"/>
      <c r="B142" s="758"/>
      <c r="C142" s="759"/>
      <c r="D142" s="752"/>
      <c r="E142" s="751"/>
      <c r="F142" s="750"/>
      <c r="G142" s="622"/>
    </row>
    <row r="143" spans="1:7" s="169" customFormat="1">
      <c r="A143" s="115" t="s">
        <v>24</v>
      </c>
      <c r="B143" s="896" t="s">
        <v>126</v>
      </c>
      <c r="C143" s="896"/>
      <c r="D143" s="896"/>
      <c r="E143" s="896"/>
      <c r="F143" s="896"/>
      <c r="G143" s="622"/>
    </row>
    <row r="144" spans="1:7" s="169" customFormat="1">
      <c r="A144" s="757"/>
      <c r="B144" s="758"/>
      <c r="C144" s="760"/>
      <c r="D144" s="749"/>
      <c r="E144" s="748"/>
      <c r="F144" s="621"/>
      <c r="G144" s="622"/>
    </row>
    <row r="145" spans="1:7" s="169" customFormat="1" ht="105.6">
      <c r="A145" s="725"/>
      <c r="B145" s="857" t="s">
        <v>547</v>
      </c>
      <c r="C145" s="726"/>
      <c r="D145" s="727"/>
      <c r="E145" s="726"/>
      <c r="F145" s="726"/>
      <c r="G145" s="622"/>
    </row>
    <row r="146" spans="1:7" s="169" customFormat="1" ht="15.6">
      <c r="A146" s="725"/>
      <c r="B146" s="726"/>
      <c r="C146" s="726"/>
      <c r="D146" s="727"/>
      <c r="E146" s="726"/>
      <c r="F146" s="726"/>
      <c r="G146" s="622"/>
    </row>
    <row r="147" spans="1:7" s="169" customFormat="1">
      <c r="A147" s="728"/>
      <c r="B147" s="265" t="s">
        <v>203</v>
      </c>
      <c r="C147" s="726"/>
      <c r="D147" s="727"/>
      <c r="E147" s="726"/>
      <c r="F147" s="726"/>
      <c r="G147" s="622"/>
    </row>
    <row r="148" spans="1:7" s="169" customFormat="1" ht="15.6">
      <c r="A148" s="725"/>
      <c r="B148" s="266" t="s">
        <v>204</v>
      </c>
      <c r="C148" s="726"/>
      <c r="D148" s="727"/>
      <c r="E148" s="726"/>
      <c r="F148" s="726"/>
      <c r="G148" s="622"/>
    </row>
    <row r="149" spans="1:7" s="169" customFormat="1" ht="15.6">
      <c r="A149" s="725"/>
      <c r="B149" s="266" t="s">
        <v>205</v>
      </c>
      <c r="C149" s="726"/>
      <c r="D149" s="727"/>
      <c r="E149" s="726"/>
      <c r="F149" s="726"/>
      <c r="G149" s="622"/>
    </row>
    <row r="150" spans="1:7" s="169" customFormat="1" ht="26.4">
      <c r="A150" s="725"/>
      <c r="B150" s="266" t="s">
        <v>206</v>
      </c>
      <c r="C150" s="726"/>
      <c r="D150" s="727"/>
      <c r="E150" s="726"/>
      <c r="F150" s="726"/>
      <c r="G150" s="622"/>
    </row>
    <row r="151" spans="1:7" s="169" customFormat="1" ht="39.6">
      <c r="A151" s="725"/>
      <c r="B151" s="266" t="s">
        <v>207</v>
      </c>
      <c r="C151" s="726"/>
      <c r="D151" s="727"/>
      <c r="E151" s="726"/>
      <c r="F151" s="726"/>
      <c r="G151" s="622"/>
    </row>
    <row r="152" spans="1:7" s="169" customFormat="1" ht="15.6">
      <c r="A152" s="725"/>
      <c r="B152" s="265"/>
      <c r="C152" s="726"/>
      <c r="D152" s="727"/>
      <c r="E152" s="726"/>
      <c r="F152" s="726"/>
      <c r="G152" s="622"/>
    </row>
    <row r="153" spans="1:7" s="169" customFormat="1" ht="26.4">
      <c r="A153" s="728"/>
      <c r="B153" s="267" t="s">
        <v>208</v>
      </c>
      <c r="C153" s="730"/>
      <c r="D153" s="620"/>
      <c r="E153" s="731"/>
      <c r="F153" s="731"/>
      <c r="G153" s="622"/>
    </row>
    <row r="154" spans="1:7" s="169" customFormat="1" ht="15.6">
      <c r="A154" s="725"/>
      <c r="B154" s="481"/>
      <c r="C154" s="482"/>
      <c r="D154" s="483"/>
      <c r="E154" s="484"/>
      <c r="F154" s="484"/>
      <c r="G154" s="622"/>
    </row>
    <row r="155" spans="1:7" s="169" customFormat="1">
      <c r="A155" s="728"/>
      <c r="B155" s="265" t="s">
        <v>209</v>
      </c>
      <c r="C155" s="732"/>
      <c r="D155" s="619"/>
      <c r="E155" s="618"/>
      <c r="F155" s="618"/>
      <c r="G155" s="622"/>
    </row>
    <row r="156" spans="1:7" s="169" customFormat="1">
      <c r="A156" s="728"/>
      <c r="B156" s="266" t="s">
        <v>210</v>
      </c>
      <c r="C156" s="732"/>
      <c r="D156" s="619"/>
      <c r="E156" s="618"/>
      <c r="F156" s="618"/>
      <c r="G156" s="622"/>
    </row>
    <row r="157" spans="1:7" s="169" customFormat="1" ht="26.4">
      <c r="A157" s="728"/>
      <c r="B157" s="266" t="s">
        <v>211</v>
      </c>
      <c r="C157" s="732"/>
      <c r="D157" s="619"/>
      <c r="E157" s="618"/>
      <c r="F157" s="618"/>
      <c r="G157" s="622"/>
    </row>
    <row r="158" spans="1:7" s="169" customFormat="1" ht="26.4">
      <c r="A158" s="728"/>
      <c r="B158" s="266" t="s">
        <v>212</v>
      </c>
      <c r="C158" s="732"/>
      <c r="D158" s="619"/>
      <c r="E158" s="618"/>
      <c r="F158" s="618"/>
      <c r="G158" s="622"/>
    </row>
    <row r="159" spans="1:7" s="169" customFormat="1">
      <c r="A159" s="728"/>
      <c r="B159" s="733"/>
      <c r="C159" s="732"/>
      <c r="D159" s="620"/>
      <c r="E159" s="734"/>
      <c r="F159" s="617"/>
      <c r="G159" s="622"/>
    </row>
    <row r="160" spans="1:7" s="169" customFormat="1">
      <c r="A160" s="174" t="s">
        <v>6</v>
      </c>
      <c r="B160" s="268" t="s">
        <v>83</v>
      </c>
      <c r="C160" s="732"/>
      <c r="D160" s="620"/>
      <c r="E160" s="734"/>
      <c r="F160" s="617"/>
      <c r="G160" s="622"/>
    </row>
    <row r="161" spans="1:256" s="169" customFormat="1">
      <c r="A161" s="171"/>
      <c r="B161" s="628"/>
      <c r="C161" s="732"/>
      <c r="D161" s="620"/>
      <c r="E161" s="734"/>
      <c r="F161" s="617"/>
      <c r="G161" s="622"/>
    </row>
    <row r="162" spans="1:256" s="169" customFormat="1" ht="39.6">
      <c r="A162" s="171" t="s">
        <v>7</v>
      </c>
      <c r="B162" s="265" t="s">
        <v>422</v>
      </c>
      <c r="C162" s="627" t="s">
        <v>51</v>
      </c>
      <c r="D162" s="761">
        <v>40</v>
      </c>
      <c r="E162" s="485"/>
      <c r="F162" s="486">
        <f>D162*E162</f>
        <v>0</v>
      </c>
      <c r="G162" s="622"/>
    </row>
    <row r="163" spans="1:256" s="169" customFormat="1">
      <c r="A163" s="728"/>
      <c r="B163" s="729"/>
      <c r="C163" s="736"/>
      <c r="D163" s="620"/>
      <c r="E163" s="734"/>
      <c r="F163" s="617"/>
      <c r="G163" s="622"/>
    </row>
    <row r="164" spans="1:256" s="169" customFormat="1">
      <c r="A164" s="728"/>
      <c r="B164" s="269" t="s">
        <v>213</v>
      </c>
      <c r="C164" s="736"/>
      <c r="D164" s="620"/>
      <c r="E164" s="734"/>
      <c r="F164" s="486">
        <f>F162</f>
        <v>0</v>
      </c>
      <c r="G164" s="622"/>
    </row>
    <row r="165" spans="1:256" s="169" customFormat="1">
      <c r="A165" s="728"/>
      <c r="B165" s="737"/>
      <c r="C165" s="730"/>
      <c r="D165" s="735"/>
      <c r="E165" s="734"/>
      <c r="F165" s="617"/>
      <c r="G165" s="622"/>
    </row>
    <row r="166" spans="1:256" s="169" customFormat="1">
      <c r="A166" s="171" t="s">
        <v>9</v>
      </c>
      <c r="B166" s="267" t="s">
        <v>214</v>
      </c>
      <c r="C166" s="730"/>
      <c r="D166" s="735"/>
      <c r="E166" s="734"/>
      <c r="F166" s="617"/>
      <c r="G166" s="622"/>
    </row>
    <row r="167" spans="1:256" s="169" customFormat="1">
      <c r="A167" s="728"/>
      <c r="B167" s="738"/>
      <c r="C167" s="730"/>
      <c r="D167" s="620"/>
      <c r="E167" s="734"/>
      <c r="F167" s="617"/>
      <c r="G167" s="622"/>
    </row>
    <row r="168" spans="1:256" s="169" customFormat="1" ht="26.4">
      <c r="A168" s="171" t="s">
        <v>7</v>
      </c>
      <c r="B168" s="270" t="s">
        <v>215</v>
      </c>
      <c r="C168" s="707"/>
      <c r="D168" s="663"/>
      <c r="E168" s="485"/>
      <c r="F168" s="486"/>
      <c r="G168" s="622"/>
    </row>
    <row r="169" spans="1:256" s="169" customFormat="1" ht="13.8">
      <c r="A169" s="171"/>
      <c r="B169" s="270" t="s">
        <v>216</v>
      </c>
      <c r="C169" s="627" t="s">
        <v>51</v>
      </c>
      <c r="D169" s="291">
        <v>0.8</v>
      </c>
      <c r="E169" s="485"/>
      <c r="F169" s="486">
        <f>D169*E169</f>
        <v>0</v>
      </c>
      <c r="G169" s="622"/>
    </row>
    <row r="170" spans="1:256" s="169" customFormat="1">
      <c r="A170" s="728"/>
      <c r="B170" s="741"/>
      <c r="C170" s="732"/>
      <c r="D170" s="616"/>
      <c r="E170" s="734"/>
      <c r="F170" s="617"/>
      <c r="G170" s="622"/>
    </row>
    <row r="171" spans="1:256" s="169" customFormat="1" ht="39.6">
      <c r="A171" s="171" t="s">
        <v>8</v>
      </c>
      <c r="B171" s="267" t="s">
        <v>217</v>
      </c>
      <c r="C171" s="627" t="s">
        <v>51</v>
      </c>
      <c r="D171" s="762">
        <v>7.36</v>
      </c>
      <c r="E171" s="485"/>
      <c r="F171" s="486">
        <f>D171*E171</f>
        <v>0</v>
      </c>
      <c r="G171" s="622"/>
    </row>
    <row r="172" spans="1:256" s="169" customFormat="1">
      <c r="A172" s="742"/>
      <c r="B172" s="763"/>
      <c r="C172" s="732"/>
      <c r="D172" s="487"/>
      <c r="E172" s="734"/>
      <c r="F172" s="617"/>
      <c r="G172" s="622"/>
    </row>
    <row r="173" spans="1:256" s="169" customFormat="1" ht="39.6">
      <c r="A173" s="171" t="s">
        <v>24</v>
      </c>
      <c r="B173" s="267" t="s">
        <v>218</v>
      </c>
      <c r="C173" s="627" t="s">
        <v>51</v>
      </c>
      <c r="D173" s="293">
        <v>4.6500000000000004</v>
      </c>
      <c r="E173" s="485"/>
      <c r="F173" s="486">
        <f>D173*E173</f>
        <v>0</v>
      </c>
      <c r="G173" s="622"/>
    </row>
    <row r="174" spans="1:256" s="169" customFormat="1">
      <c r="A174" s="728"/>
      <c r="B174" s="743"/>
      <c r="C174" s="736"/>
      <c r="D174" s="740"/>
      <c r="E174" s="734"/>
      <c r="F174" s="617"/>
      <c r="G174" s="622"/>
    </row>
    <row r="175" spans="1:256" s="169" customFormat="1" ht="26.4">
      <c r="A175" s="171" t="s">
        <v>25</v>
      </c>
      <c r="B175" s="267" t="s">
        <v>219</v>
      </c>
      <c r="C175" s="627" t="s">
        <v>51</v>
      </c>
      <c r="D175" s="293">
        <v>1.85</v>
      </c>
      <c r="E175" s="485"/>
      <c r="F175" s="486">
        <f>D175*E175</f>
        <v>0</v>
      </c>
      <c r="G175" s="622"/>
    </row>
    <row r="176" spans="1:256" s="313" customFormat="1">
      <c r="A176" s="728"/>
      <c r="B176" s="733"/>
      <c r="C176" s="169"/>
      <c r="D176" s="169"/>
      <c r="E176" s="169"/>
      <c r="F176" s="169"/>
      <c r="G176" s="622"/>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L176" s="169"/>
      <c r="AM176" s="169"/>
      <c r="AN176" s="169"/>
      <c r="AO176" s="169"/>
      <c r="AP176" s="169"/>
      <c r="AQ176" s="169"/>
      <c r="AR176" s="169"/>
      <c r="AS176" s="169"/>
      <c r="AT176" s="169"/>
      <c r="AU176" s="169"/>
      <c r="AV176" s="169"/>
      <c r="AW176" s="169"/>
      <c r="AX176" s="169"/>
      <c r="AY176" s="169"/>
      <c r="AZ176" s="169"/>
      <c r="BA176" s="169"/>
      <c r="BB176" s="169"/>
      <c r="BC176" s="169"/>
      <c r="BD176" s="169"/>
      <c r="BE176" s="169"/>
      <c r="BF176" s="169"/>
      <c r="BG176" s="169"/>
      <c r="BH176" s="169"/>
      <c r="BI176" s="169"/>
      <c r="BJ176" s="169"/>
      <c r="BK176" s="169"/>
      <c r="BL176" s="169"/>
      <c r="BM176" s="169"/>
      <c r="BN176" s="169"/>
      <c r="BO176" s="169"/>
      <c r="BP176" s="169"/>
      <c r="BQ176" s="169"/>
      <c r="BR176" s="169"/>
      <c r="BS176" s="169"/>
      <c r="BT176" s="169"/>
      <c r="BU176" s="169"/>
      <c r="BV176" s="169"/>
      <c r="BW176" s="169"/>
      <c r="BX176" s="169"/>
      <c r="BY176" s="169"/>
      <c r="BZ176" s="169"/>
      <c r="CA176" s="169"/>
      <c r="CB176" s="169"/>
      <c r="CC176" s="169"/>
      <c r="CD176" s="169"/>
      <c r="CE176" s="169"/>
      <c r="CF176" s="169"/>
      <c r="CG176" s="169"/>
      <c r="CH176" s="169"/>
      <c r="CI176" s="169"/>
      <c r="CJ176" s="169"/>
      <c r="CK176" s="169"/>
      <c r="CL176" s="169"/>
      <c r="CM176" s="169"/>
      <c r="CN176" s="169"/>
      <c r="CO176" s="169"/>
      <c r="CP176" s="169"/>
      <c r="CQ176" s="169"/>
      <c r="CR176" s="169"/>
      <c r="CS176" s="169"/>
      <c r="CT176" s="169"/>
      <c r="CU176" s="169"/>
      <c r="CV176" s="169"/>
      <c r="CW176" s="169"/>
      <c r="CX176" s="169"/>
      <c r="CY176" s="169"/>
      <c r="CZ176" s="169"/>
      <c r="DA176" s="169"/>
      <c r="DB176" s="169"/>
      <c r="DC176" s="169"/>
      <c r="DD176" s="169"/>
      <c r="DE176" s="169"/>
      <c r="DF176" s="169"/>
      <c r="DG176" s="169"/>
      <c r="DH176" s="169"/>
      <c r="DI176" s="169"/>
      <c r="DJ176" s="169"/>
      <c r="DK176" s="169"/>
      <c r="DL176" s="169"/>
      <c r="DM176" s="169"/>
      <c r="DN176" s="169"/>
      <c r="DO176" s="169"/>
      <c r="DP176" s="169"/>
      <c r="DQ176" s="169"/>
      <c r="DR176" s="169"/>
      <c r="DS176" s="169"/>
      <c r="DT176" s="169"/>
      <c r="DU176" s="169"/>
      <c r="DV176" s="169"/>
      <c r="DW176" s="169"/>
      <c r="DX176" s="169"/>
      <c r="DY176" s="169"/>
      <c r="DZ176" s="169"/>
      <c r="EA176" s="169"/>
      <c r="EB176" s="169"/>
      <c r="EC176" s="169"/>
      <c r="ED176" s="169"/>
      <c r="EE176" s="169"/>
      <c r="EF176" s="169"/>
      <c r="EG176" s="169"/>
      <c r="EH176" s="169"/>
      <c r="EI176" s="169"/>
      <c r="EJ176" s="169"/>
      <c r="EK176" s="169"/>
      <c r="EL176" s="169"/>
      <c r="EM176" s="169"/>
      <c r="EN176" s="169"/>
      <c r="EO176" s="169"/>
      <c r="EP176" s="169"/>
      <c r="EQ176" s="169"/>
      <c r="ER176" s="169"/>
      <c r="ES176" s="169"/>
      <c r="ET176" s="169"/>
      <c r="EU176" s="169"/>
      <c r="EV176" s="169"/>
      <c r="EW176" s="169"/>
      <c r="EX176" s="169"/>
      <c r="EY176" s="169"/>
      <c r="EZ176" s="169"/>
      <c r="FA176" s="169"/>
      <c r="FB176" s="169"/>
      <c r="FC176" s="169"/>
      <c r="FD176" s="169"/>
      <c r="FE176" s="169"/>
      <c r="FF176" s="169"/>
      <c r="FG176" s="169"/>
      <c r="FH176" s="169"/>
      <c r="FI176" s="169"/>
      <c r="FJ176" s="169"/>
      <c r="FK176" s="169"/>
      <c r="FL176" s="169"/>
      <c r="FM176" s="169"/>
      <c r="FN176" s="169"/>
      <c r="FO176" s="169"/>
      <c r="FP176" s="169"/>
      <c r="FQ176" s="169"/>
      <c r="FR176" s="169"/>
      <c r="FS176" s="169"/>
      <c r="FT176" s="169"/>
      <c r="FU176" s="169"/>
      <c r="FV176" s="169"/>
      <c r="FW176" s="169"/>
      <c r="FX176" s="169"/>
      <c r="FY176" s="169"/>
      <c r="FZ176" s="169"/>
      <c r="GA176" s="169"/>
      <c r="GB176" s="169"/>
      <c r="GC176" s="169"/>
      <c r="GD176" s="169"/>
      <c r="GE176" s="169"/>
      <c r="GF176" s="169"/>
      <c r="GG176" s="169"/>
      <c r="GH176" s="169"/>
      <c r="GI176" s="169"/>
      <c r="GJ176" s="169"/>
      <c r="GK176" s="169"/>
      <c r="GL176" s="169"/>
      <c r="GM176" s="169"/>
      <c r="GN176" s="169"/>
      <c r="GO176" s="169"/>
      <c r="GP176" s="169"/>
      <c r="GQ176" s="169"/>
      <c r="GR176" s="169"/>
      <c r="GS176" s="169"/>
      <c r="GT176" s="169"/>
      <c r="GU176" s="169"/>
      <c r="GV176" s="169"/>
      <c r="GW176" s="169"/>
      <c r="GX176" s="169"/>
      <c r="GY176" s="169"/>
      <c r="GZ176" s="169"/>
      <c r="HA176" s="169"/>
      <c r="HB176" s="169"/>
      <c r="HC176" s="169"/>
      <c r="HD176" s="169"/>
      <c r="HE176" s="169"/>
      <c r="HF176" s="169"/>
      <c r="HG176" s="169"/>
      <c r="HH176" s="169"/>
      <c r="HI176" s="169"/>
      <c r="HJ176" s="169"/>
      <c r="HK176" s="169"/>
      <c r="HL176" s="169"/>
      <c r="HM176" s="169"/>
      <c r="HN176" s="169"/>
      <c r="HO176" s="169"/>
      <c r="HP176" s="169"/>
      <c r="HQ176" s="169"/>
      <c r="HR176" s="169"/>
      <c r="HS176" s="169"/>
      <c r="HT176" s="169"/>
      <c r="HU176" s="169"/>
      <c r="HV176" s="169"/>
      <c r="HW176" s="169"/>
      <c r="HX176" s="169"/>
      <c r="HY176" s="169"/>
      <c r="HZ176" s="169"/>
      <c r="IA176" s="169"/>
      <c r="IB176" s="169"/>
      <c r="IC176" s="169"/>
      <c r="ID176" s="169"/>
      <c r="IE176" s="169"/>
      <c r="IF176" s="169"/>
      <c r="IG176" s="169"/>
      <c r="IH176" s="169"/>
      <c r="II176" s="169"/>
      <c r="IJ176" s="169"/>
      <c r="IK176" s="169"/>
      <c r="IL176" s="169"/>
      <c r="IM176" s="169"/>
      <c r="IN176" s="169"/>
      <c r="IO176" s="169"/>
      <c r="IP176" s="169"/>
      <c r="IQ176" s="169"/>
      <c r="IR176" s="169"/>
      <c r="IS176" s="169"/>
      <c r="IT176" s="169"/>
      <c r="IU176" s="169"/>
      <c r="IV176" s="169"/>
    </row>
    <row r="177" spans="1:256" ht="26.4">
      <c r="A177" s="171" t="s">
        <v>27</v>
      </c>
      <c r="B177" s="273" t="s">
        <v>220</v>
      </c>
      <c r="C177" s="627" t="s">
        <v>130</v>
      </c>
      <c r="D177" s="764">
        <v>27</v>
      </c>
      <c r="E177" s="319"/>
      <c r="F177" s="486">
        <f>D177*E177</f>
        <v>0</v>
      </c>
      <c r="G177" s="622"/>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c r="AL177" s="169"/>
      <c r="AM177" s="169"/>
      <c r="AN177" s="169"/>
      <c r="AO177" s="169"/>
      <c r="AP177" s="169"/>
      <c r="AQ177" s="169"/>
      <c r="AR177" s="169"/>
      <c r="AS177" s="169"/>
      <c r="AT177" s="169"/>
      <c r="AU177" s="169"/>
      <c r="AV177" s="169"/>
      <c r="AW177" s="169"/>
      <c r="AX177" s="169"/>
      <c r="AY177" s="169"/>
      <c r="AZ177" s="169"/>
      <c r="BA177" s="169"/>
      <c r="BB177" s="169"/>
      <c r="BC177" s="169"/>
      <c r="BD177" s="169"/>
      <c r="BE177" s="169"/>
      <c r="BF177" s="169"/>
      <c r="BG177" s="169"/>
      <c r="BH177" s="169"/>
      <c r="BI177" s="169"/>
      <c r="BJ177" s="169"/>
      <c r="BK177" s="169"/>
      <c r="BL177" s="169"/>
      <c r="BM177" s="169"/>
      <c r="BN177" s="169"/>
      <c r="BO177" s="169"/>
      <c r="BP177" s="169"/>
      <c r="BQ177" s="169"/>
      <c r="BR177" s="169"/>
      <c r="BS177" s="169"/>
      <c r="BT177" s="169"/>
      <c r="BU177" s="169"/>
      <c r="BV177" s="169"/>
      <c r="BW177" s="169"/>
      <c r="BX177" s="169"/>
      <c r="BY177" s="169"/>
      <c r="BZ177" s="169"/>
      <c r="CA177" s="169"/>
      <c r="CB177" s="169"/>
      <c r="CC177" s="169"/>
      <c r="CD177" s="169"/>
      <c r="CE177" s="169"/>
      <c r="CF177" s="169"/>
      <c r="CG177" s="169"/>
      <c r="CH177" s="169"/>
      <c r="CI177" s="169"/>
      <c r="CJ177" s="169"/>
      <c r="CK177" s="169"/>
      <c r="CL177" s="169"/>
      <c r="CM177" s="169"/>
      <c r="CN177" s="169"/>
      <c r="CO177" s="169"/>
      <c r="CP177" s="169"/>
      <c r="CQ177" s="169"/>
      <c r="CR177" s="169"/>
      <c r="CS177" s="169"/>
      <c r="CT177" s="169"/>
      <c r="CU177" s="169"/>
      <c r="CV177" s="169"/>
      <c r="CW177" s="169"/>
      <c r="CX177" s="169"/>
      <c r="CY177" s="169"/>
      <c r="CZ177" s="169"/>
      <c r="DA177" s="169"/>
      <c r="DB177" s="169"/>
      <c r="DC177" s="169"/>
      <c r="DD177" s="169"/>
      <c r="DE177" s="169"/>
      <c r="DF177" s="169"/>
      <c r="DG177" s="169"/>
      <c r="DH177" s="169"/>
      <c r="DI177" s="169"/>
      <c r="DJ177" s="169"/>
      <c r="DK177" s="169"/>
      <c r="DL177" s="169"/>
      <c r="DM177" s="169"/>
      <c r="DN177" s="169"/>
      <c r="DO177" s="169"/>
      <c r="DP177" s="169"/>
      <c r="DQ177" s="169"/>
      <c r="DR177" s="169"/>
      <c r="DS177" s="169"/>
      <c r="DT177" s="169"/>
      <c r="DU177" s="169"/>
      <c r="DV177" s="169"/>
      <c r="DW177" s="169"/>
      <c r="DX177" s="169"/>
      <c r="DY177" s="169"/>
      <c r="DZ177" s="169"/>
      <c r="EA177" s="169"/>
      <c r="EB177" s="169"/>
      <c r="EC177" s="169"/>
      <c r="ED177" s="169"/>
      <c r="EE177" s="169"/>
      <c r="EF177" s="169"/>
      <c r="EG177" s="169"/>
      <c r="EH177" s="169"/>
      <c r="EI177" s="169"/>
      <c r="EJ177" s="169"/>
      <c r="EK177" s="169"/>
      <c r="EL177" s="169"/>
      <c r="EM177" s="169"/>
      <c r="EN177" s="169"/>
      <c r="EO177" s="169"/>
      <c r="EP177" s="169"/>
      <c r="EQ177" s="169"/>
      <c r="ER177" s="169"/>
      <c r="ES177" s="169"/>
      <c r="ET177" s="169"/>
      <c r="EU177" s="169"/>
      <c r="EV177" s="169"/>
      <c r="EW177" s="169"/>
      <c r="EX177" s="169"/>
      <c r="EY177" s="169"/>
      <c r="EZ177" s="169"/>
      <c r="FA177" s="169"/>
      <c r="FB177" s="169"/>
      <c r="FC177" s="169"/>
      <c r="FD177" s="169"/>
      <c r="FE177" s="169"/>
      <c r="FF177" s="169"/>
      <c r="FG177" s="169"/>
      <c r="FH177" s="169"/>
      <c r="FI177" s="169"/>
      <c r="FJ177" s="169"/>
      <c r="FK177" s="169"/>
      <c r="FL177" s="169"/>
      <c r="FM177" s="169"/>
      <c r="FN177" s="169"/>
      <c r="FO177" s="169"/>
      <c r="FP177" s="169"/>
      <c r="FQ177" s="169"/>
      <c r="FR177" s="169"/>
      <c r="FS177" s="169"/>
      <c r="FT177" s="169"/>
      <c r="FU177" s="169"/>
      <c r="FV177" s="169"/>
      <c r="FW177" s="169"/>
      <c r="FX177" s="169"/>
      <c r="FY177" s="169"/>
      <c r="FZ177" s="169"/>
      <c r="GA177" s="169"/>
      <c r="GB177" s="169"/>
      <c r="GC177" s="169"/>
      <c r="GD177" s="169"/>
      <c r="GE177" s="169"/>
      <c r="GF177" s="169"/>
      <c r="GG177" s="169"/>
      <c r="GH177" s="169"/>
      <c r="GI177" s="169"/>
      <c r="GJ177" s="169"/>
      <c r="GK177" s="169"/>
      <c r="GL177" s="169"/>
      <c r="GM177" s="169"/>
      <c r="GN177" s="169"/>
      <c r="GO177" s="169"/>
      <c r="GP177" s="169"/>
      <c r="GQ177" s="169"/>
      <c r="GR177" s="169"/>
      <c r="GS177" s="169"/>
      <c r="GT177" s="169"/>
      <c r="GU177" s="169"/>
      <c r="GV177" s="169"/>
      <c r="GW177" s="169"/>
      <c r="GX177" s="169"/>
      <c r="GY177" s="169"/>
      <c r="GZ177" s="169"/>
      <c r="HA177" s="169"/>
      <c r="HB177" s="169"/>
      <c r="HC177" s="169"/>
      <c r="HD177" s="169"/>
      <c r="HE177" s="169"/>
      <c r="HF177" s="169"/>
      <c r="HG177" s="169"/>
      <c r="HH177" s="169"/>
      <c r="HI177" s="169"/>
      <c r="HJ177" s="169"/>
      <c r="HK177" s="169"/>
      <c r="HL177" s="169"/>
      <c r="HM177" s="169"/>
      <c r="HN177" s="169"/>
      <c r="HO177" s="169"/>
      <c r="HP177" s="169"/>
      <c r="HQ177" s="169"/>
      <c r="HR177" s="169"/>
      <c r="HS177" s="169"/>
      <c r="HT177" s="169"/>
      <c r="HU177" s="169"/>
      <c r="HV177" s="169"/>
      <c r="HW177" s="169"/>
      <c r="HX177" s="169"/>
      <c r="HY177" s="169"/>
      <c r="HZ177" s="169"/>
      <c r="IA177" s="169"/>
      <c r="IB177" s="169"/>
      <c r="IC177" s="169"/>
      <c r="ID177" s="169"/>
      <c r="IE177" s="169"/>
      <c r="IF177" s="169"/>
      <c r="IG177" s="169"/>
      <c r="IH177" s="169"/>
      <c r="II177" s="169"/>
      <c r="IJ177" s="169"/>
      <c r="IK177" s="169"/>
      <c r="IL177" s="169"/>
      <c r="IM177" s="169"/>
      <c r="IN177" s="169"/>
      <c r="IO177" s="169"/>
      <c r="IP177" s="169"/>
      <c r="IQ177" s="169"/>
      <c r="IR177" s="169"/>
      <c r="IS177" s="169"/>
      <c r="IT177" s="169"/>
      <c r="IU177" s="169"/>
      <c r="IV177" s="169"/>
    </row>
    <row r="178" spans="1:256">
      <c r="A178" s="728"/>
      <c r="B178" s="733"/>
      <c r="C178" s="169"/>
      <c r="D178" s="169"/>
      <c r="E178" s="169"/>
      <c r="F178" s="169"/>
      <c r="G178" s="622"/>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c r="AL178" s="169"/>
      <c r="AM178" s="169"/>
      <c r="AN178" s="169"/>
      <c r="AO178" s="169"/>
      <c r="AP178" s="169"/>
      <c r="AQ178" s="169"/>
      <c r="AR178" s="169"/>
      <c r="AS178" s="169"/>
      <c r="AT178" s="169"/>
      <c r="AU178" s="169"/>
      <c r="AV178" s="169"/>
      <c r="AW178" s="169"/>
      <c r="AX178" s="169"/>
      <c r="AY178" s="169"/>
      <c r="AZ178" s="169"/>
      <c r="BA178" s="169"/>
      <c r="BB178" s="169"/>
      <c r="BC178" s="169"/>
      <c r="BD178" s="169"/>
      <c r="BE178" s="169"/>
      <c r="BF178" s="169"/>
      <c r="BG178" s="169"/>
      <c r="BH178" s="169"/>
      <c r="BI178" s="169"/>
      <c r="BJ178" s="169"/>
      <c r="BK178" s="169"/>
      <c r="BL178" s="169"/>
      <c r="BM178" s="169"/>
      <c r="BN178" s="169"/>
      <c r="BO178" s="169"/>
      <c r="BP178" s="169"/>
      <c r="BQ178" s="169"/>
      <c r="BR178" s="169"/>
      <c r="BS178" s="169"/>
      <c r="BT178" s="169"/>
      <c r="BU178" s="169"/>
      <c r="BV178" s="169"/>
      <c r="BW178" s="169"/>
      <c r="BX178" s="169"/>
      <c r="BY178" s="169"/>
      <c r="BZ178" s="169"/>
      <c r="CA178" s="169"/>
      <c r="CB178" s="169"/>
      <c r="CC178" s="169"/>
      <c r="CD178" s="169"/>
      <c r="CE178" s="169"/>
      <c r="CF178" s="169"/>
      <c r="CG178" s="169"/>
      <c r="CH178" s="169"/>
      <c r="CI178" s="169"/>
      <c r="CJ178" s="169"/>
      <c r="CK178" s="169"/>
      <c r="CL178" s="169"/>
      <c r="CM178" s="169"/>
      <c r="CN178" s="169"/>
      <c r="CO178" s="169"/>
      <c r="CP178" s="169"/>
      <c r="CQ178" s="169"/>
      <c r="CR178" s="169"/>
      <c r="CS178" s="169"/>
      <c r="CT178" s="169"/>
      <c r="CU178" s="169"/>
      <c r="CV178" s="169"/>
      <c r="CW178" s="169"/>
      <c r="CX178" s="169"/>
      <c r="CY178" s="169"/>
      <c r="CZ178" s="169"/>
      <c r="DA178" s="169"/>
      <c r="DB178" s="169"/>
      <c r="DC178" s="169"/>
      <c r="DD178" s="169"/>
      <c r="DE178" s="169"/>
      <c r="DF178" s="169"/>
      <c r="DG178" s="169"/>
      <c r="DH178" s="169"/>
      <c r="DI178" s="169"/>
      <c r="DJ178" s="169"/>
      <c r="DK178" s="169"/>
      <c r="DL178" s="169"/>
      <c r="DM178" s="169"/>
      <c r="DN178" s="169"/>
      <c r="DO178" s="169"/>
      <c r="DP178" s="169"/>
      <c r="DQ178" s="169"/>
      <c r="DR178" s="169"/>
      <c r="DS178" s="169"/>
      <c r="DT178" s="169"/>
      <c r="DU178" s="169"/>
      <c r="DV178" s="169"/>
      <c r="DW178" s="169"/>
      <c r="DX178" s="169"/>
      <c r="DY178" s="169"/>
      <c r="DZ178" s="169"/>
      <c r="EA178" s="169"/>
      <c r="EB178" s="169"/>
      <c r="EC178" s="169"/>
      <c r="ED178" s="169"/>
      <c r="EE178" s="169"/>
      <c r="EF178" s="169"/>
      <c r="EG178" s="169"/>
      <c r="EH178" s="169"/>
      <c r="EI178" s="169"/>
      <c r="EJ178" s="169"/>
      <c r="EK178" s="169"/>
      <c r="EL178" s="169"/>
      <c r="EM178" s="169"/>
      <c r="EN178" s="169"/>
      <c r="EO178" s="169"/>
      <c r="EP178" s="169"/>
      <c r="EQ178" s="169"/>
      <c r="ER178" s="169"/>
      <c r="ES178" s="169"/>
      <c r="ET178" s="169"/>
      <c r="EU178" s="169"/>
      <c r="EV178" s="169"/>
      <c r="EW178" s="169"/>
      <c r="EX178" s="169"/>
      <c r="EY178" s="169"/>
      <c r="EZ178" s="169"/>
      <c r="FA178" s="169"/>
      <c r="FB178" s="169"/>
      <c r="FC178" s="169"/>
      <c r="FD178" s="169"/>
      <c r="FE178" s="169"/>
      <c r="FF178" s="169"/>
      <c r="FG178" s="169"/>
      <c r="FH178" s="169"/>
      <c r="FI178" s="169"/>
      <c r="FJ178" s="169"/>
      <c r="FK178" s="169"/>
      <c r="FL178" s="169"/>
      <c r="FM178" s="169"/>
      <c r="FN178" s="169"/>
      <c r="FO178" s="169"/>
      <c r="FP178" s="169"/>
      <c r="FQ178" s="169"/>
      <c r="FR178" s="169"/>
      <c r="FS178" s="169"/>
      <c r="FT178" s="169"/>
      <c r="FU178" s="169"/>
      <c r="FV178" s="169"/>
      <c r="FW178" s="169"/>
      <c r="FX178" s="169"/>
      <c r="FY178" s="169"/>
      <c r="FZ178" s="169"/>
      <c r="GA178" s="169"/>
      <c r="GB178" s="169"/>
      <c r="GC178" s="169"/>
      <c r="GD178" s="169"/>
      <c r="GE178" s="169"/>
      <c r="GF178" s="169"/>
      <c r="GG178" s="169"/>
      <c r="GH178" s="169"/>
      <c r="GI178" s="169"/>
      <c r="GJ178" s="169"/>
      <c r="GK178" s="169"/>
      <c r="GL178" s="169"/>
      <c r="GM178" s="169"/>
      <c r="GN178" s="169"/>
      <c r="GO178" s="169"/>
      <c r="GP178" s="169"/>
      <c r="GQ178" s="169"/>
      <c r="GR178" s="169"/>
      <c r="GS178" s="169"/>
      <c r="GT178" s="169"/>
      <c r="GU178" s="169"/>
      <c r="GV178" s="169"/>
      <c r="GW178" s="169"/>
      <c r="GX178" s="169"/>
      <c r="GY178" s="169"/>
      <c r="GZ178" s="169"/>
      <c r="HA178" s="169"/>
      <c r="HB178" s="169"/>
      <c r="HC178" s="169"/>
      <c r="HD178" s="169"/>
      <c r="HE178" s="169"/>
      <c r="HF178" s="169"/>
      <c r="HG178" s="169"/>
      <c r="HH178" s="169"/>
      <c r="HI178" s="169"/>
      <c r="HJ178" s="169"/>
      <c r="HK178" s="169"/>
      <c r="HL178" s="169"/>
      <c r="HM178" s="169"/>
      <c r="HN178" s="169"/>
      <c r="HO178" s="169"/>
      <c r="HP178" s="169"/>
      <c r="HQ178" s="169"/>
      <c r="HR178" s="169"/>
      <c r="HS178" s="169"/>
      <c r="HT178" s="169"/>
      <c r="HU178" s="169"/>
      <c r="HV178" s="169"/>
      <c r="HW178" s="169"/>
      <c r="HX178" s="169"/>
      <c r="HY178" s="169"/>
      <c r="HZ178" s="169"/>
      <c r="IA178" s="169"/>
      <c r="IB178" s="169"/>
      <c r="IC178" s="169"/>
      <c r="ID178" s="169"/>
      <c r="IE178" s="169"/>
      <c r="IF178" s="169"/>
      <c r="IG178" s="169"/>
      <c r="IH178" s="169"/>
      <c r="II178" s="169"/>
      <c r="IJ178" s="169"/>
      <c r="IK178" s="169"/>
      <c r="IL178" s="169"/>
      <c r="IM178" s="169"/>
      <c r="IN178" s="169"/>
      <c r="IO178" s="169"/>
      <c r="IP178" s="169"/>
      <c r="IQ178" s="169"/>
      <c r="IR178" s="169"/>
      <c r="IS178" s="169"/>
      <c r="IT178" s="169"/>
      <c r="IU178" s="169"/>
      <c r="IV178" s="169"/>
    </row>
    <row r="179" spans="1:256" ht="39.6">
      <c r="A179" s="171" t="s">
        <v>98</v>
      </c>
      <c r="B179" s="270" t="s">
        <v>221</v>
      </c>
      <c r="C179" s="627" t="s">
        <v>51</v>
      </c>
      <c r="D179" s="293">
        <v>3</v>
      </c>
      <c r="E179" s="485"/>
      <c r="F179" s="486">
        <f>D179*E179</f>
        <v>0</v>
      </c>
      <c r="G179" s="622"/>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c r="AL179" s="169"/>
      <c r="AM179" s="169"/>
      <c r="AN179" s="169"/>
      <c r="AO179" s="169"/>
      <c r="AP179" s="169"/>
      <c r="AQ179" s="169"/>
      <c r="AR179" s="169"/>
      <c r="AS179" s="169"/>
      <c r="AT179" s="169"/>
      <c r="AU179" s="169"/>
      <c r="AV179" s="169"/>
      <c r="AW179" s="169"/>
      <c r="AX179" s="169"/>
      <c r="AY179" s="169"/>
      <c r="AZ179" s="169"/>
      <c r="BA179" s="169"/>
      <c r="BB179" s="169"/>
      <c r="BC179" s="169"/>
      <c r="BD179" s="169"/>
      <c r="BE179" s="169"/>
      <c r="BF179" s="169"/>
      <c r="BG179" s="169"/>
      <c r="BH179" s="169"/>
      <c r="BI179" s="169"/>
      <c r="BJ179" s="169"/>
      <c r="BK179" s="169"/>
      <c r="BL179" s="169"/>
      <c r="BM179" s="169"/>
      <c r="BN179" s="169"/>
      <c r="BO179" s="169"/>
      <c r="BP179" s="169"/>
      <c r="BQ179" s="169"/>
      <c r="BR179" s="169"/>
      <c r="BS179" s="169"/>
      <c r="BT179" s="169"/>
      <c r="BU179" s="169"/>
      <c r="BV179" s="169"/>
      <c r="BW179" s="169"/>
      <c r="BX179" s="169"/>
      <c r="BY179" s="169"/>
      <c r="BZ179" s="169"/>
      <c r="CA179" s="169"/>
      <c r="CB179" s="169"/>
      <c r="CC179" s="169"/>
      <c r="CD179" s="169"/>
      <c r="CE179" s="169"/>
      <c r="CF179" s="169"/>
      <c r="CG179" s="169"/>
      <c r="CH179" s="169"/>
      <c r="CI179" s="169"/>
      <c r="CJ179" s="169"/>
      <c r="CK179" s="169"/>
      <c r="CL179" s="169"/>
      <c r="CM179" s="169"/>
      <c r="CN179" s="169"/>
      <c r="CO179" s="169"/>
      <c r="CP179" s="169"/>
      <c r="CQ179" s="169"/>
      <c r="CR179" s="169"/>
      <c r="CS179" s="169"/>
      <c r="CT179" s="169"/>
      <c r="CU179" s="169"/>
      <c r="CV179" s="169"/>
      <c r="CW179" s="169"/>
      <c r="CX179" s="169"/>
      <c r="CY179" s="169"/>
      <c r="CZ179" s="169"/>
      <c r="DA179" s="169"/>
      <c r="DB179" s="169"/>
      <c r="DC179" s="169"/>
      <c r="DD179" s="169"/>
      <c r="DE179" s="169"/>
      <c r="DF179" s="169"/>
      <c r="DG179" s="169"/>
      <c r="DH179" s="169"/>
      <c r="DI179" s="169"/>
      <c r="DJ179" s="169"/>
      <c r="DK179" s="169"/>
      <c r="DL179" s="169"/>
      <c r="DM179" s="169"/>
      <c r="DN179" s="169"/>
      <c r="DO179" s="169"/>
      <c r="DP179" s="169"/>
      <c r="DQ179" s="169"/>
      <c r="DR179" s="169"/>
      <c r="DS179" s="169"/>
      <c r="DT179" s="169"/>
      <c r="DU179" s="169"/>
      <c r="DV179" s="169"/>
      <c r="DW179" s="169"/>
      <c r="DX179" s="169"/>
      <c r="DY179" s="169"/>
      <c r="DZ179" s="169"/>
      <c r="EA179" s="169"/>
      <c r="EB179" s="169"/>
      <c r="EC179" s="169"/>
      <c r="ED179" s="169"/>
      <c r="EE179" s="169"/>
      <c r="EF179" s="169"/>
      <c r="EG179" s="169"/>
      <c r="EH179" s="169"/>
      <c r="EI179" s="169"/>
      <c r="EJ179" s="169"/>
      <c r="EK179" s="169"/>
      <c r="EL179" s="169"/>
      <c r="EM179" s="169"/>
      <c r="EN179" s="169"/>
      <c r="EO179" s="169"/>
      <c r="EP179" s="169"/>
      <c r="EQ179" s="169"/>
      <c r="ER179" s="169"/>
      <c r="ES179" s="169"/>
      <c r="ET179" s="169"/>
      <c r="EU179" s="169"/>
      <c r="EV179" s="169"/>
      <c r="EW179" s="169"/>
      <c r="EX179" s="169"/>
      <c r="EY179" s="169"/>
      <c r="EZ179" s="169"/>
      <c r="FA179" s="169"/>
      <c r="FB179" s="169"/>
      <c r="FC179" s="169"/>
      <c r="FD179" s="169"/>
      <c r="FE179" s="169"/>
      <c r="FF179" s="169"/>
      <c r="FG179" s="169"/>
      <c r="FH179" s="169"/>
      <c r="FI179" s="169"/>
      <c r="FJ179" s="169"/>
      <c r="FK179" s="169"/>
      <c r="FL179" s="169"/>
      <c r="FM179" s="169"/>
      <c r="FN179" s="169"/>
      <c r="FO179" s="169"/>
      <c r="FP179" s="169"/>
      <c r="FQ179" s="169"/>
      <c r="FR179" s="169"/>
      <c r="FS179" s="169"/>
      <c r="FT179" s="169"/>
      <c r="FU179" s="169"/>
      <c r="FV179" s="169"/>
      <c r="FW179" s="169"/>
      <c r="FX179" s="169"/>
      <c r="FY179" s="169"/>
      <c r="FZ179" s="169"/>
      <c r="GA179" s="169"/>
      <c r="GB179" s="169"/>
      <c r="GC179" s="169"/>
      <c r="GD179" s="169"/>
      <c r="GE179" s="169"/>
      <c r="GF179" s="169"/>
      <c r="GG179" s="169"/>
      <c r="GH179" s="169"/>
      <c r="GI179" s="169"/>
      <c r="GJ179" s="169"/>
      <c r="GK179" s="169"/>
      <c r="GL179" s="169"/>
      <c r="GM179" s="169"/>
      <c r="GN179" s="169"/>
      <c r="GO179" s="169"/>
      <c r="GP179" s="169"/>
      <c r="GQ179" s="169"/>
      <c r="GR179" s="169"/>
      <c r="GS179" s="169"/>
      <c r="GT179" s="169"/>
      <c r="GU179" s="169"/>
      <c r="GV179" s="169"/>
      <c r="GW179" s="169"/>
      <c r="GX179" s="169"/>
      <c r="GY179" s="169"/>
      <c r="GZ179" s="169"/>
      <c r="HA179" s="169"/>
      <c r="HB179" s="169"/>
      <c r="HC179" s="169"/>
      <c r="HD179" s="169"/>
      <c r="HE179" s="169"/>
      <c r="HF179" s="169"/>
      <c r="HG179" s="169"/>
      <c r="HH179" s="169"/>
      <c r="HI179" s="169"/>
      <c r="HJ179" s="169"/>
      <c r="HK179" s="169"/>
      <c r="HL179" s="169"/>
      <c r="HM179" s="169"/>
      <c r="HN179" s="169"/>
      <c r="HO179" s="169"/>
      <c r="HP179" s="169"/>
      <c r="HQ179" s="169"/>
      <c r="HR179" s="169"/>
      <c r="HS179" s="169"/>
      <c r="HT179" s="169"/>
      <c r="HU179" s="169"/>
      <c r="HV179" s="169"/>
      <c r="HW179" s="169"/>
      <c r="HX179" s="169"/>
      <c r="HY179" s="169"/>
      <c r="HZ179" s="169"/>
      <c r="IA179" s="169"/>
      <c r="IB179" s="169"/>
      <c r="IC179" s="169"/>
      <c r="ID179" s="169"/>
      <c r="IE179" s="169"/>
      <c r="IF179" s="169"/>
      <c r="IG179" s="169"/>
      <c r="IH179" s="169"/>
      <c r="II179" s="169"/>
      <c r="IJ179" s="169"/>
      <c r="IK179" s="169"/>
      <c r="IL179" s="169"/>
      <c r="IM179" s="169"/>
      <c r="IN179" s="169"/>
      <c r="IO179" s="169"/>
      <c r="IP179" s="169"/>
      <c r="IQ179" s="169"/>
      <c r="IR179" s="169"/>
      <c r="IS179" s="169"/>
      <c r="IT179" s="169"/>
      <c r="IU179" s="169"/>
      <c r="IV179" s="169"/>
    </row>
    <row r="180" spans="1:256">
      <c r="A180" s="728"/>
      <c r="B180" s="726"/>
      <c r="C180" s="169"/>
      <c r="D180" s="169"/>
      <c r="E180" s="169"/>
      <c r="F180" s="169"/>
      <c r="G180" s="622"/>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c r="AL180" s="169"/>
      <c r="AM180" s="169"/>
      <c r="AN180" s="169"/>
      <c r="AO180" s="169"/>
      <c r="AP180" s="169"/>
      <c r="AQ180" s="169"/>
      <c r="AR180" s="169"/>
      <c r="AS180" s="169"/>
      <c r="AT180" s="169"/>
      <c r="AU180" s="169"/>
      <c r="AV180" s="169"/>
      <c r="AW180" s="169"/>
      <c r="AX180" s="169"/>
      <c r="AY180" s="169"/>
      <c r="AZ180" s="169"/>
      <c r="BA180" s="169"/>
      <c r="BB180" s="169"/>
      <c r="BC180" s="169"/>
      <c r="BD180" s="169"/>
      <c r="BE180" s="169"/>
      <c r="BF180" s="169"/>
      <c r="BG180" s="169"/>
      <c r="BH180" s="169"/>
      <c r="BI180" s="169"/>
      <c r="BJ180" s="169"/>
      <c r="BK180" s="169"/>
      <c r="BL180" s="169"/>
      <c r="BM180" s="169"/>
      <c r="BN180" s="169"/>
      <c r="BO180" s="169"/>
      <c r="BP180" s="169"/>
      <c r="BQ180" s="169"/>
      <c r="BR180" s="169"/>
      <c r="BS180" s="169"/>
      <c r="BT180" s="169"/>
      <c r="BU180" s="169"/>
      <c r="BV180" s="169"/>
      <c r="BW180" s="169"/>
      <c r="BX180" s="169"/>
      <c r="BY180" s="169"/>
      <c r="BZ180" s="169"/>
      <c r="CA180" s="169"/>
      <c r="CB180" s="169"/>
      <c r="CC180" s="169"/>
      <c r="CD180" s="169"/>
      <c r="CE180" s="169"/>
      <c r="CF180" s="169"/>
      <c r="CG180" s="169"/>
      <c r="CH180" s="169"/>
      <c r="CI180" s="169"/>
      <c r="CJ180" s="169"/>
      <c r="CK180" s="169"/>
      <c r="CL180" s="169"/>
      <c r="CM180" s="169"/>
      <c r="CN180" s="169"/>
      <c r="CO180" s="169"/>
      <c r="CP180" s="169"/>
      <c r="CQ180" s="169"/>
      <c r="CR180" s="169"/>
      <c r="CS180" s="169"/>
      <c r="CT180" s="169"/>
      <c r="CU180" s="169"/>
      <c r="CV180" s="169"/>
      <c r="CW180" s="169"/>
      <c r="CX180" s="169"/>
      <c r="CY180" s="169"/>
      <c r="CZ180" s="169"/>
      <c r="DA180" s="169"/>
      <c r="DB180" s="169"/>
      <c r="DC180" s="169"/>
      <c r="DD180" s="169"/>
      <c r="DE180" s="169"/>
      <c r="DF180" s="169"/>
      <c r="DG180" s="169"/>
      <c r="DH180" s="169"/>
      <c r="DI180" s="169"/>
      <c r="DJ180" s="169"/>
      <c r="DK180" s="169"/>
      <c r="DL180" s="169"/>
      <c r="DM180" s="169"/>
      <c r="DN180" s="169"/>
      <c r="DO180" s="169"/>
      <c r="DP180" s="169"/>
      <c r="DQ180" s="169"/>
      <c r="DR180" s="169"/>
      <c r="DS180" s="169"/>
      <c r="DT180" s="169"/>
      <c r="DU180" s="169"/>
      <c r="DV180" s="169"/>
      <c r="DW180" s="169"/>
      <c r="DX180" s="169"/>
      <c r="DY180" s="169"/>
      <c r="DZ180" s="169"/>
      <c r="EA180" s="169"/>
      <c r="EB180" s="169"/>
      <c r="EC180" s="169"/>
      <c r="ED180" s="169"/>
      <c r="EE180" s="169"/>
      <c r="EF180" s="169"/>
      <c r="EG180" s="169"/>
      <c r="EH180" s="169"/>
      <c r="EI180" s="169"/>
      <c r="EJ180" s="169"/>
      <c r="EK180" s="169"/>
      <c r="EL180" s="169"/>
      <c r="EM180" s="169"/>
      <c r="EN180" s="169"/>
      <c r="EO180" s="169"/>
      <c r="EP180" s="169"/>
      <c r="EQ180" s="169"/>
      <c r="ER180" s="169"/>
      <c r="ES180" s="169"/>
      <c r="ET180" s="169"/>
      <c r="EU180" s="169"/>
      <c r="EV180" s="169"/>
      <c r="EW180" s="169"/>
      <c r="EX180" s="169"/>
      <c r="EY180" s="169"/>
      <c r="EZ180" s="169"/>
      <c r="FA180" s="169"/>
      <c r="FB180" s="169"/>
      <c r="FC180" s="169"/>
      <c r="FD180" s="169"/>
      <c r="FE180" s="169"/>
      <c r="FF180" s="169"/>
      <c r="FG180" s="169"/>
      <c r="FH180" s="169"/>
      <c r="FI180" s="169"/>
      <c r="FJ180" s="169"/>
      <c r="FK180" s="169"/>
      <c r="FL180" s="169"/>
      <c r="FM180" s="169"/>
      <c r="FN180" s="169"/>
      <c r="FO180" s="169"/>
      <c r="FP180" s="169"/>
      <c r="FQ180" s="169"/>
      <c r="FR180" s="169"/>
      <c r="FS180" s="169"/>
      <c r="FT180" s="169"/>
      <c r="FU180" s="169"/>
      <c r="FV180" s="169"/>
      <c r="FW180" s="169"/>
      <c r="FX180" s="169"/>
      <c r="FY180" s="169"/>
      <c r="FZ180" s="169"/>
      <c r="GA180" s="169"/>
      <c r="GB180" s="169"/>
      <c r="GC180" s="169"/>
      <c r="GD180" s="169"/>
      <c r="GE180" s="169"/>
      <c r="GF180" s="169"/>
      <c r="GG180" s="169"/>
      <c r="GH180" s="169"/>
      <c r="GI180" s="169"/>
      <c r="GJ180" s="169"/>
      <c r="GK180" s="169"/>
      <c r="GL180" s="169"/>
      <c r="GM180" s="169"/>
      <c r="GN180" s="169"/>
      <c r="GO180" s="169"/>
      <c r="GP180" s="169"/>
      <c r="GQ180" s="169"/>
      <c r="GR180" s="169"/>
      <c r="GS180" s="169"/>
      <c r="GT180" s="169"/>
      <c r="GU180" s="169"/>
      <c r="GV180" s="169"/>
      <c r="GW180" s="169"/>
      <c r="GX180" s="169"/>
      <c r="GY180" s="169"/>
      <c r="GZ180" s="169"/>
      <c r="HA180" s="169"/>
      <c r="HB180" s="169"/>
      <c r="HC180" s="169"/>
      <c r="HD180" s="169"/>
      <c r="HE180" s="169"/>
      <c r="HF180" s="169"/>
      <c r="HG180" s="169"/>
      <c r="HH180" s="169"/>
      <c r="HI180" s="169"/>
      <c r="HJ180" s="169"/>
      <c r="HK180" s="169"/>
      <c r="HL180" s="169"/>
      <c r="HM180" s="169"/>
      <c r="HN180" s="169"/>
      <c r="HO180" s="169"/>
      <c r="HP180" s="169"/>
      <c r="HQ180" s="169"/>
      <c r="HR180" s="169"/>
      <c r="HS180" s="169"/>
      <c r="HT180" s="169"/>
      <c r="HU180" s="169"/>
      <c r="HV180" s="169"/>
      <c r="HW180" s="169"/>
      <c r="HX180" s="169"/>
      <c r="HY180" s="169"/>
      <c r="HZ180" s="169"/>
      <c r="IA180" s="169"/>
      <c r="IB180" s="169"/>
      <c r="IC180" s="169"/>
      <c r="ID180" s="169"/>
      <c r="IE180" s="169"/>
      <c r="IF180" s="169"/>
      <c r="IG180" s="169"/>
      <c r="IH180" s="169"/>
      <c r="II180" s="169"/>
      <c r="IJ180" s="169"/>
      <c r="IK180" s="169"/>
      <c r="IL180" s="169"/>
      <c r="IM180" s="169"/>
      <c r="IN180" s="169"/>
      <c r="IO180" s="169"/>
      <c r="IP180" s="169"/>
      <c r="IQ180" s="169"/>
      <c r="IR180" s="169"/>
      <c r="IS180" s="169"/>
      <c r="IT180" s="169"/>
      <c r="IU180" s="169"/>
      <c r="IV180" s="169"/>
    </row>
    <row r="181" spans="1:256" ht="39.6">
      <c r="A181" s="171" t="s">
        <v>99</v>
      </c>
      <c r="B181" s="273" t="s">
        <v>222</v>
      </c>
      <c r="C181" s="707" t="s">
        <v>26</v>
      </c>
      <c r="D181" s="293">
        <v>1080</v>
      </c>
      <c r="E181" s="485"/>
      <c r="F181" s="486">
        <f>D181*E181</f>
        <v>0</v>
      </c>
      <c r="G181" s="622"/>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c r="AL181" s="169"/>
      <c r="AM181" s="169"/>
      <c r="AN181" s="169"/>
      <c r="AO181" s="169"/>
      <c r="AP181" s="169"/>
      <c r="AQ181" s="169"/>
      <c r="AR181" s="169"/>
      <c r="AS181" s="169"/>
      <c r="AT181" s="169"/>
      <c r="AU181" s="169"/>
      <c r="AV181" s="169"/>
      <c r="AW181" s="169"/>
      <c r="AX181" s="169"/>
      <c r="AY181" s="169"/>
      <c r="AZ181" s="169"/>
      <c r="BA181" s="169"/>
      <c r="BB181" s="169"/>
      <c r="BC181" s="169"/>
      <c r="BD181" s="169"/>
      <c r="BE181" s="169"/>
      <c r="BF181" s="169"/>
      <c r="BG181" s="169"/>
      <c r="BH181" s="169"/>
      <c r="BI181" s="169"/>
      <c r="BJ181" s="169"/>
      <c r="BK181" s="169"/>
      <c r="BL181" s="169"/>
      <c r="BM181" s="169"/>
      <c r="BN181" s="169"/>
      <c r="BO181" s="169"/>
      <c r="BP181" s="169"/>
      <c r="BQ181" s="169"/>
      <c r="BR181" s="169"/>
      <c r="BS181" s="169"/>
      <c r="BT181" s="169"/>
      <c r="BU181" s="169"/>
      <c r="BV181" s="169"/>
      <c r="BW181" s="169"/>
      <c r="BX181" s="169"/>
      <c r="BY181" s="169"/>
      <c r="BZ181" s="169"/>
      <c r="CA181" s="169"/>
      <c r="CB181" s="169"/>
      <c r="CC181" s="169"/>
      <c r="CD181" s="169"/>
      <c r="CE181" s="169"/>
      <c r="CF181" s="169"/>
      <c r="CG181" s="169"/>
      <c r="CH181" s="169"/>
      <c r="CI181" s="169"/>
      <c r="CJ181" s="169"/>
      <c r="CK181" s="169"/>
      <c r="CL181" s="169"/>
      <c r="CM181" s="169"/>
      <c r="CN181" s="169"/>
      <c r="CO181" s="169"/>
      <c r="CP181" s="169"/>
      <c r="CQ181" s="169"/>
      <c r="CR181" s="169"/>
      <c r="CS181" s="169"/>
      <c r="CT181" s="169"/>
      <c r="CU181" s="169"/>
      <c r="CV181" s="169"/>
      <c r="CW181" s="169"/>
      <c r="CX181" s="169"/>
      <c r="CY181" s="169"/>
      <c r="CZ181" s="169"/>
      <c r="DA181" s="169"/>
      <c r="DB181" s="169"/>
      <c r="DC181" s="169"/>
      <c r="DD181" s="169"/>
      <c r="DE181" s="169"/>
      <c r="DF181" s="169"/>
      <c r="DG181" s="169"/>
      <c r="DH181" s="169"/>
      <c r="DI181" s="169"/>
      <c r="DJ181" s="169"/>
      <c r="DK181" s="169"/>
      <c r="DL181" s="169"/>
      <c r="DM181" s="169"/>
      <c r="DN181" s="169"/>
      <c r="DO181" s="169"/>
      <c r="DP181" s="169"/>
      <c r="DQ181" s="169"/>
      <c r="DR181" s="169"/>
      <c r="DS181" s="169"/>
      <c r="DT181" s="169"/>
      <c r="DU181" s="169"/>
      <c r="DV181" s="169"/>
      <c r="DW181" s="169"/>
      <c r="DX181" s="169"/>
      <c r="DY181" s="169"/>
      <c r="DZ181" s="169"/>
      <c r="EA181" s="169"/>
      <c r="EB181" s="169"/>
      <c r="EC181" s="169"/>
      <c r="ED181" s="169"/>
      <c r="EE181" s="169"/>
      <c r="EF181" s="169"/>
      <c r="EG181" s="169"/>
      <c r="EH181" s="169"/>
      <c r="EI181" s="169"/>
      <c r="EJ181" s="169"/>
      <c r="EK181" s="169"/>
      <c r="EL181" s="169"/>
      <c r="EM181" s="169"/>
      <c r="EN181" s="169"/>
      <c r="EO181" s="169"/>
      <c r="EP181" s="169"/>
      <c r="EQ181" s="169"/>
      <c r="ER181" s="169"/>
      <c r="ES181" s="169"/>
      <c r="ET181" s="169"/>
      <c r="EU181" s="169"/>
      <c r="EV181" s="169"/>
      <c r="EW181" s="169"/>
      <c r="EX181" s="169"/>
      <c r="EY181" s="169"/>
      <c r="EZ181" s="169"/>
      <c r="FA181" s="169"/>
      <c r="FB181" s="169"/>
      <c r="FC181" s="169"/>
      <c r="FD181" s="169"/>
      <c r="FE181" s="169"/>
      <c r="FF181" s="169"/>
      <c r="FG181" s="169"/>
      <c r="FH181" s="169"/>
      <c r="FI181" s="169"/>
      <c r="FJ181" s="169"/>
      <c r="FK181" s="169"/>
      <c r="FL181" s="169"/>
      <c r="FM181" s="169"/>
      <c r="FN181" s="169"/>
      <c r="FO181" s="169"/>
      <c r="FP181" s="169"/>
      <c r="FQ181" s="169"/>
      <c r="FR181" s="169"/>
      <c r="FS181" s="169"/>
      <c r="FT181" s="169"/>
      <c r="FU181" s="169"/>
      <c r="FV181" s="169"/>
      <c r="FW181" s="169"/>
      <c r="FX181" s="169"/>
      <c r="FY181" s="169"/>
      <c r="FZ181" s="169"/>
      <c r="GA181" s="169"/>
      <c r="GB181" s="169"/>
      <c r="GC181" s="169"/>
      <c r="GD181" s="169"/>
      <c r="GE181" s="169"/>
      <c r="GF181" s="169"/>
      <c r="GG181" s="169"/>
      <c r="GH181" s="169"/>
      <c r="GI181" s="169"/>
      <c r="GJ181" s="169"/>
      <c r="GK181" s="169"/>
      <c r="GL181" s="169"/>
      <c r="GM181" s="169"/>
      <c r="GN181" s="169"/>
      <c r="GO181" s="169"/>
      <c r="GP181" s="169"/>
      <c r="GQ181" s="169"/>
      <c r="GR181" s="169"/>
      <c r="GS181" s="169"/>
      <c r="GT181" s="169"/>
      <c r="GU181" s="169"/>
      <c r="GV181" s="169"/>
      <c r="GW181" s="169"/>
      <c r="GX181" s="169"/>
      <c r="GY181" s="169"/>
      <c r="GZ181" s="169"/>
      <c r="HA181" s="169"/>
      <c r="HB181" s="169"/>
      <c r="HC181" s="169"/>
      <c r="HD181" s="169"/>
      <c r="HE181" s="169"/>
      <c r="HF181" s="169"/>
      <c r="HG181" s="169"/>
      <c r="HH181" s="169"/>
      <c r="HI181" s="169"/>
      <c r="HJ181" s="169"/>
      <c r="HK181" s="169"/>
      <c r="HL181" s="169"/>
      <c r="HM181" s="169"/>
      <c r="HN181" s="169"/>
      <c r="HO181" s="169"/>
      <c r="HP181" s="169"/>
      <c r="HQ181" s="169"/>
      <c r="HR181" s="169"/>
      <c r="HS181" s="169"/>
      <c r="HT181" s="169"/>
      <c r="HU181" s="169"/>
      <c r="HV181" s="169"/>
      <c r="HW181" s="169"/>
      <c r="HX181" s="169"/>
      <c r="HY181" s="169"/>
      <c r="HZ181" s="169"/>
      <c r="IA181" s="169"/>
      <c r="IB181" s="169"/>
      <c r="IC181" s="169"/>
      <c r="ID181" s="169"/>
      <c r="IE181" s="169"/>
      <c r="IF181" s="169"/>
      <c r="IG181" s="169"/>
      <c r="IH181" s="169"/>
      <c r="II181" s="169"/>
      <c r="IJ181" s="169"/>
      <c r="IK181" s="169"/>
      <c r="IL181" s="169"/>
      <c r="IM181" s="169"/>
      <c r="IN181" s="169"/>
      <c r="IO181" s="169"/>
      <c r="IP181" s="169"/>
      <c r="IQ181" s="169"/>
      <c r="IR181" s="169"/>
      <c r="IS181" s="169"/>
      <c r="IT181" s="169"/>
      <c r="IU181" s="169"/>
      <c r="IV181" s="169"/>
    </row>
    <row r="182" spans="1:256">
      <c r="A182" s="728"/>
      <c r="B182" s="744"/>
      <c r="C182" s="739"/>
      <c r="D182" s="615"/>
      <c r="E182" s="734"/>
      <c r="F182" s="617"/>
      <c r="G182" s="622"/>
      <c r="H182" s="169"/>
      <c r="I182" s="169"/>
      <c r="J182" s="169"/>
      <c r="K182" s="169"/>
      <c r="L182" s="169"/>
      <c r="M182" s="169"/>
      <c r="N182" s="169"/>
      <c r="O182" s="169"/>
      <c r="P182" s="169"/>
      <c r="Q182" s="169"/>
      <c r="R182" s="169"/>
      <c r="S182" s="169"/>
      <c r="T182" s="169"/>
      <c r="U182" s="169"/>
      <c r="V182" s="169"/>
      <c r="W182" s="169"/>
      <c r="X182" s="169"/>
      <c r="Y182" s="169"/>
      <c r="Z182" s="169"/>
      <c r="AA182" s="169"/>
      <c r="AB182" s="169"/>
      <c r="AC182" s="169"/>
      <c r="AD182" s="169"/>
      <c r="AE182" s="169"/>
      <c r="AF182" s="169"/>
      <c r="AG182" s="169"/>
      <c r="AH182" s="169"/>
      <c r="AI182" s="169"/>
      <c r="AJ182" s="169"/>
      <c r="AK182" s="169"/>
      <c r="AL182" s="169"/>
      <c r="AM182" s="169"/>
      <c r="AN182" s="169"/>
      <c r="AO182" s="169"/>
      <c r="AP182" s="169"/>
      <c r="AQ182" s="169"/>
      <c r="AR182" s="169"/>
      <c r="AS182" s="169"/>
      <c r="AT182" s="169"/>
      <c r="AU182" s="169"/>
      <c r="AV182" s="169"/>
      <c r="AW182" s="169"/>
      <c r="AX182" s="169"/>
      <c r="AY182" s="169"/>
      <c r="AZ182" s="169"/>
      <c r="BA182" s="169"/>
      <c r="BB182" s="169"/>
      <c r="BC182" s="169"/>
      <c r="BD182" s="169"/>
      <c r="BE182" s="169"/>
      <c r="BF182" s="169"/>
      <c r="BG182" s="169"/>
      <c r="BH182" s="169"/>
      <c r="BI182" s="169"/>
      <c r="BJ182" s="169"/>
      <c r="BK182" s="169"/>
      <c r="BL182" s="169"/>
      <c r="BM182" s="169"/>
      <c r="BN182" s="169"/>
      <c r="BO182" s="169"/>
      <c r="BP182" s="169"/>
      <c r="BQ182" s="169"/>
      <c r="BR182" s="169"/>
      <c r="BS182" s="169"/>
      <c r="BT182" s="169"/>
      <c r="BU182" s="169"/>
      <c r="BV182" s="169"/>
      <c r="BW182" s="169"/>
      <c r="BX182" s="169"/>
      <c r="BY182" s="169"/>
      <c r="BZ182" s="169"/>
      <c r="CA182" s="169"/>
      <c r="CB182" s="169"/>
      <c r="CC182" s="169"/>
      <c r="CD182" s="169"/>
      <c r="CE182" s="169"/>
      <c r="CF182" s="169"/>
      <c r="CG182" s="169"/>
      <c r="CH182" s="169"/>
      <c r="CI182" s="169"/>
      <c r="CJ182" s="169"/>
      <c r="CK182" s="169"/>
      <c r="CL182" s="169"/>
      <c r="CM182" s="169"/>
      <c r="CN182" s="169"/>
      <c r="CO182" s="169"/>
      <c r="CP182" s="169"/>
      <c r="CQ182" s="169"/>
      <c r="CR182" s="169"/>
      <c r="CS182" s="169"/>
      <c r="CT182" s="169"/>
      <c r="CU182" s="169"/>
      <c r="CV182" s="169"/>
      <c r="CW182" s="169"/>
      <c r="CX182" s="169"/>
      <c r="CY182" s="169"/>
      <c r="CZ182" s="169"/>
      <c r="DA182" s="169"/>
      <c r="DB182" s="169"/>
      <c r="DC182" s="169"/>
      <c r="DD182" s="169"/>
      <c r="DE182" s="169"/>
      <c r="DF182" s="169"/>
      <c r="DG182" s="169"/>
      <c r="DH182" s="169"/>
      <c r="DI182" s="169"/>
      <c r="DJ182" s="169"/>
      <c r="DK182" s="169"/>
      <c r="DL182" s="169"/>
      <c r="DM182" s="169"/>
      <c r="DN182" s="169"/>
      <c r="DO182" s="169"/>
      <c r="DP182" s="169"/>
      <c r="DQ182" s="169"/>
      <c r="DR182" s="169"/>
      <c r="DS182" s="169"/>
      <c r="DT182" s="169"/>
      <c r="DU182" s="169"/>
      <c r="DV182" s="169"/>
      <c r="DW182" s="169"/>
      <c r="DX182" s="169"/>
      <c r="DY182" s="169"/>
      <c r="DZ182" s="169"/>
      <c r="EA182" s="169"/>
      <c r="EB182" s="169"/>
      <c r="EC182" s="169"/>
      <c r="ED182" s="169"/>
      <c r="EE182" s="169"/>
      <c r="EF182" s="169"/>
      <c r="EG182" s="169"/>
      <c r="EH182" s="169"/>
      <c r="EI182" s="169"/>
      <c r="EJ182" s="169"/>
      <c r="EK182" s="169"/>
      <c r="EL182" s="169"/>
      <c r="EM182" s="169"/>
      <c r="EN182" s="169"/>
      <c r="EO182" s="169"/>
      <c r="EP182" s="169"/>
      <c r="EQ182" s="169"/>
      <c r="ER182" s="169"/>
      <c r="ES182" s="169"/>
      <c r="ET182" s="169"/>
      <c r="EU182" s="169"/>
      <c r="EV182" s="169"/>
      <c r="EW182" s="169"/>
      <c r="EX182" s="169"/>
      <c r="EY182" s="169"/>
      <c r="EZ182" s="169"/>
      <c r="FA182" s="169"/>
      <c r="FB182" s="169"/>
      <c r="FC182" s="169"/>
      <c r="FD182" s="169"/>
      <c r="FE182" s="169"/>
      <c r="FF182" s="169"/>
      <c r="FG182" s="169"/>
      <c r="FH182" s="169"/>
      <c r="FI182" s="169"/>
      <c r="FJ182" s="169"/>
      <c r="FK182" s="169"/>
      <c r="FL182" s="169"/>
      <c r="FM182" s="169"/>
      <c r="FN182" s="169"/>
      <c r="FO182" s="169"/>
      <c r="FP182" s="169"/>
      <c r="FQ182" s="169"/>
      <c r="FR182" s="169"/>
      <c r="FS182" s="169"/>
      <c r="FT182" s="169"/>
      <c r="FU182" s="169"/>
      <c r="FV182" s="169"/>
      <c r="FW182" s="169"/>
      <c r="FX182" s="169"/>
      <c r="FY182" s="169"/>
      <c r="FZ182" s="169"/>
      <c r="GA182" s="169"/>
      <c r="GB182" s="169"/>
      <c r="GC182" s="169"/>
      <c r="GD182" s="169"/>
      <c r="GE182" s="169"/>
      <c r="GF182" s="169"/>
      <c r="GG182" s="169"/>
      <c r="GH182" s="169"/>
      <c r="GI182" s="169"/>
      <c r="GJ182" s="169"/>
      <c r="GK182" s="169"/>
      <c r="GL182" s="169"/>
      <c r="GM182" s="169"/>
      <c r="GN182" s="169"/>
      <c r="GO182" s="169"/>
      <c r="GP182" s="169"/>
      <c r="GQ182" s="169"/>
      <c r="GR182" s="169"/>
      <c r="GS182" s="169"/>
      <c r="GT182" s="169"/>
      <c r="GU182" s="169"/>
      <c r="GV182" s="169"/>
      <c r="GW182" s="169"/>
      <c r="GX182" s="169"/>
      <c r="GY182" s="169"/>
      <c r="GZ182" s="169"/>
      <c r="HA182" s="169"/>
      <c r="HB182" s="169"/>
      <c r="HC182" s="169"/>
      <c r="HD182" s="169"/>
      <c r="HE182" s="169"/>
      <c r="HF182" s="169"/>
      <c r="HG182" s="169"/>
      <c r="HH182" s="169"/>
      <c r="HI182" s="169"/>
      <c r="HJ182" s="169"/>
      <c r="HK182" s="169"/>
      <c r="HL182" s="169"/>
      <c r="HM182" s="169"/>
      <c r="HN182" s="169"/>
      <c r="HO182" s="169"/>
      <c r="HP182" s="169"/>
      <c r="HQ182" s="169"/>
      <c r="HR182" s="169"/>
      <c r="HS182" s="169"/>
      <c r="HT182" s="169"/>
      <c r="HU182" s="169"/>
      <c r="HV182" s="169"/>
      <c r="HW182" s="169"/>
      <c r="HX182" s="169"/>
      <c r="HY182" s="169"/>
      <c r="HZ182" s="169"/>
      <c r="IA182" s="169"/>
      <c r="IB182" s="169"/>
      <c r="IC182" s="169"/>
      <c r="ID182" s="169"/>
      <c r="IE182" s="169"/>
      <c r="IF182" s="169"/>
      <c r="IG182" s="169"/>
      <c r="IH182" s="169"/>
      <c r="II182" s="169"/>
      <c r="IJ182" s="169"/>
      <c r="IK182" s="169"/>
      <c r="IL182" s="169"/>
      <c r="IM182" s="169"/>
      <c r="IN182" s="169"/>
      <c r="IO182" s="169"/>
      <c r="IP182" s="169"/>
      <c r="IQ182" s="169"/>
      <c r="IR182" s="169"/>
      <c r="IS182" s="169"/>
      <c r="IT182" s="169"/>
      <c r="IU182" s="169"/>
      <c r="IV182" s="169"/>
    </row>
    <row r="183" spans="1:256">
      <c r="A183" s="171"/>
      <c r="B183" s="275" t="s">
        <v>223</v>
      </c>
      <c r="C183" s="707"/>
      <c r="D183" s="293"/>
      <c r="E183" s="485"/>
      <c r="F183" s="486">
        <f>SUM(F168:F182)</f>
        <v>0</v>
      </c>
      <c r="G183" s="488"/>
      <c r="H183" s="313"/>
      <c r="I183" s="313"/>
      <c r="J183" s="313"/>
      <c r="K183" s="313"/>
      <c r="L183" s="313"/>
      <c r="M183" s="313"/>
      <c r="N183" s="313"/>
      <c r="O183" s="313"/>
      <c r="P183" s="313"/>
      <c r="Q183" s="313"/>
      <c r="R183" s="313"/>
      <c r="S183" s="313"/>
      <c r="T183" s="313"/>
      <c r="U183" s="313"/>
      <c r="V183" s="313"/>
      <c r="W183" s="313"/>
      <c r="X183" s="313"/>
      <c r="Y183" s="313"/>
      <c r="Z183" s="313"/>
      <c r="AA183" s="313"/>
      <c r="AB183" s="313"/>
      <c r="AC183" s="313"/>
      <c r="AD183" s="313"/>
      <c r="AE183" s="313"/>
      <c r="AF183" s="313"/>
      <c r="AG183" s="313"/>
      <c r="AH183" s="313"/>
      <c r="AI183" s="313"/>
      <c r="AJ183" s="313"/>
      <c r="AK183" s="313"/>
      <c r="AL183" s="313"/>
      <c r="AM183" s="313"/>
      <c r="AN183" s="313"/>
      <c r="AO183" s="313"/>
      <c r="AP183" s="313"/>
      <c r="AQ183" s="313"/>
      <c r="AR183" s="313"/>
      <c r="AS183" s="313"/>
      <c r="AT183" s="313"/>
      <c r="AU183" s="313"/>
      <c r="AV183" s="313"/>
      <c r="AW183" s="313"/>
      <c r="AX183" s="313"/>
      <c r="AY183" s="313"/>
      <c r="AZ183" s="313"/>
      <c r="BA183" s="313"/>
      <c r="BB183" s="313"/>
      <c r="BC183" s="313"/>
      <c r="BD183" s="313"/>
      <c r="BE183" s="313"/>
      <c r="BF183" s="313"/>
      <c r="BG183" s="313"/>
      <c r="BH183" s="313"/>
      <c r="BI183" s="313"/>
      <c r="BJ183" s="313"/>
      <c r="BK183" s="313"/>
      <c r="BL183" s="313"/>
      <c r="BM183" s="313"/>
      <c r="BN183" s="313"/>
      <c r="BO183" s="313"/>
      <c r="BP183" s="313"/>
      <c r="BQ183" s="313"/>
      <c r="BR183" s="313"/>
      <c r="BS183" s="313"/>
      <c r="BT183" s="313"/>
      <c r="BU183" s="313"/>
      <c r="BV183" s="313"/>
      <c r="BW183" s="313"/>
      <c r="BX183" s="313"/>
      <c r="BY183" s="313"/>
      <c r="BZ183" s="313"/>
      <c r="CA183" s="313"/>
      <c r="CB183" s="313"/>
      <c r="CC183" s="313"/>
      <c r="CD183" s="313"/>
      <c r="CE183" s="313"/>
      <c r="CF183" s="313"/>
      <c r="CG183" s="313"/>
      <c r="CH183" s="313"/>
      <c r="CI183" s="313"/>
      <c r="CJ183" s="313"/>
      <c r="CK183" s="313"/>
      <c r="CL183" s="313"/>
      <c r="CM183" s="313"/>
      <c r="CN183" s="313"/>
      <c r="CO183" s="313"/>
      <c r="CP183" s="313"/>
      <c r="CQ183" s="313"/>
      <c r="CR183" s="313"/>
      <c r="CS183" s="313"/>
      <c r="CT183" s="313"/>
      <c r="CU183" s="313"/>
      <c r="CV183" s="313"/>
      <c r="CW183" s="313"/>
      <c r="CX183" s="313"/>
      <c r="CY183" s="313"/>
      <c r="CZ183" s="313"/>
      <c r="DA183" s="313"/>
      <c r="DB183" s="313"/>
      <c r="DC183" s="313"/>
      <c r="DD183" s="313"/>
      <c r="DE183" s="313"/>
      <c r="DF183" s="313"/>
      <c r="DG183" s="313"/>
      <c r="DH183" s="313"/>
      <c r="DI183" s="313"/>
      <c r="DJ183" s="313"/>
      <c r="DK183" s="313"/>
      <c r="DL183" s="313"/>
      <c r="DM183" s="313"/>
      <c r="DN183" s="313"/>
      <c r="DO183" s="313"/>
      <c r="DP183" s="313"/>
      <c r="DQ183" s="313"/>
      <c r="DR183" s="313"/>
      <c r="DS183" s="313"/>
      <c r="DT183" s="313"/>
      <c r="DU183" s="313"/>
      <c r="DV183" s="313"/>
      <c r="DW183" s="313"/>
      <c r="DX183" s="313"/>
      <c r="DY183" s="313"/>
      <c r="DZ183" s="313"/>
      <c r="EA183" s="313"/>
      <c r="EB183" s="313"/>
      <c r="EC183" s="313"/>
      <c r="ED183" s="313"/>
      <c r="EE183" s="313"/>
      <c r="EF183" s="313"/>
      <c r="EG183" s="313"/>
      <c r="EH183" s="313"/>
      <c r="EI183" s="313"/>
      <c r="EJ183" s="313"/>
      <c r="EK183" s="313"/>
      <c r="EL183" s="313"/>
      <c r="EM183" s="313"/>
      <c r="EN183" s="313"/>
      <c r="EO183" s="313"/>
      <c r="EP183" s="313"/>
      <c r="EQ183" s="313"/>
      <c r="ER183" s="313"/>
      <c r="ES183" s="313"/>
      <c r="ET183" s="313"/>
      <c r="EU183" s="313"/>
      <c r="EV183" s="313"/>
      <c r="EW183" s="313"/>
      <c r="EX183" s="313"/>
      <c r="EY183" s="313"/>
      <c r="EZ183" s="313"/>
      <c r="FA183" s="313"/>
      <c r="FB183" s="313"/>
      <c r="FC183" s="313"/>
      <c r="FD183" s="313"/>
      <c r="FE183" s="313"/>
      <c r="FF183" s="313"/>
      <c r="FG183" s="313"/>
      <c r="FH183" s="313"/>
      <c r="FI183" s="313"/>
      <c r="FJ183" s="313"/>
      <c r="FK183" s="313"/>
      <c r="FL183" s="313"/>
      <c r="FM183" s="313"/>
      <c r="FN183" s="313"/>
      <c r="FO183" s="313"/>
      <c r="FP183" s="313"/>
      <c r="FQ183" s="313"/>
      <c r="FR183" s="313"/>
      <c r="FS183" s="313"/>
      <c r="FT183" s="313"/>
      <c r="FU183" s="313"/>
      <c r="FV183" s="313"/>
      <c r="FW183" s="313"/>
      <c r="FX183" s="313"/>
      <c r="FY183" s="313"/>
      <c r="FZ183" s="313"/>
      <c r="GA183" s="313"/>
      <c r="GB183" s="313"/>
      <c r="GC183" s="313"/>
      <c r="GD183" s="313"/>
      <c r="GE183" s="313"/>
      <c r="GF183" s="313"/>
      <c r="GG183" s="313"/>
      <c r="GH183" s="313"/>
      <c r="GI183" s="313"/>
      <c r="GJ183" s="313"/>
      <c r="GK183" s="313"/>
      <c r="GL183" s="313"/>
      <c r="GM183" s="313"/>
      <c r="GN183" s="313"/>
      <c r="GO183" s="313"/>
      <c r="GP183" s="313"/>
      <c r="GQ183" s="313"/>
      <c r="GR183" s="313"/>
      <c r="GS183" s="313"/>
      <c r="GT183" s="313"/>
      <c r="GU183" s="313"/>
      <c r="GV183" s="313"/>
      <c r="GW183" s="313"/>
      <c r="GX183" s="313"/>
      <c r="GY183" s="313"/>
      <c r="GZ183" s="313"/>
      <c r="HA183" s="313"/>
      <c r="HB183" s="313"/>
      <c r="HC183" s="313"/>
      <c r="HD183" s="313"/>
      <c r="HE183" s="313"/>
      <c r="HF183" s="313"/>
      <c r="HG183" s="313"/>
      <c r="HH183" s="313"/>
      <c r="HI183" s="313"/>
      <c r="HJ183" s="313"/>
      <c r="HK183" s="313"/>
      <c r="HL183" s="313"/>
      <c r="HM183" s="313"/>
      <c r="HN183" s="313"/>
      <c r="HO183" s="313"/>
      <c r="HP183" s="313"/>
      <c r="HQ183" s="313"/>
      <c r="HR183" s="313"/>
      <c r="HS183" s="313"/>
      <c r="HT183" s="313"/>
      <c r="HU183" s="313"/>
      <c r="HV183" s="313"/>
      <c r="HW183" s="313"/>
      <c r="HX183" s="313"/>
      <c r="HY183" s="313"/>
      <c r="HZ183" s="313"/>
      <c r="IA183" s="313"/>
      <c r="IB183" s="313"/>
      <c r="IC183" s="313"/>
      <c r="ID183" s="313"/>
      <c r="IE183" s="313"/>
      <c r="IF183" s="313"/>
      <c r="IG183" s="313"/>
      <c r="IH183" s="313"/>
      <c r="II183" s="313"/>
      <c r="IJ183" s="313"/>
      <c r="IK183" s="313"/>
      <c r="IL183" s="313"/>
      <c r="IM183" s="313"/>
      <c r="IN183" s="313"/>
      <c r="IO183" s="313"/>
      <c r="IP183" s="313"/>
      <c r="IQ183" s="313"/>
      <c r="IR183" s="313"/>
      <c r="IS183" s="313"/>
      <c r="IT183" s="313"/>
      <c r="IU183" s="313"/>
      <c r="IV183" s="313"/>
    </row>
    <row r="184" spans="1:256">
      <c r="A184" s="312"/>
      <c r="B184" s="280"/>
      <c r="C184" s="625"/>
      <c r="D184" s="624"/>
      <c r="E184" s="604"/>
      <c r="F184" s="623"/>
    </row>
    <row r="185" spans="1:256">
      <c r="A185" s="171" t="s">
        <v>11</v>
      </c>
      <c r="B185" s="265" t="s">
        <v>224</v>
      </c>
      <c r="C185" s="282"/>
      <c r="D185" s="291"/>
      <c r="E185" s="296"/>
      <c r="F185" s="298"/>
    </row>
    <row r="186" spans="1:256">
      <c r="A186" s="172"/>
      <c r="B186" s="265"/>
      <c r="C186" s="632"/>
      <c r="D186" s="288"/>
      <c r="E186" s="296"/>
      <c r="F186" s="298"/>
    </row>
    <row r="187" spans="1:256" ht="15" customHeight="1">
      <c r="A187" s="171" t="s">
        <v>7</v>
      </c>
      <c r="B187" s="274" t="s">
        <v>225</v>
      </c>
      <c r="C187" s="627" t="s">
        <v>130</v>
      </c>
      <c r="D187" s="293">
        <v>26.4</v>
      </c>
      <c r="E187" s="297"/>
      <c r="F187" s="298">
        <f>D187*E187</f>
        <v>0</v>
      </c>
    </row>
    <row r="188" spans="1:256" ht="15" customHeight="1">
      <c r="A188" s="172"/>
      <c r="B188" s="274"/>
    </row>
    <row r="189" spans="1:256" ht="26.4">
      <c r="A189" s="171" t="s">
        <v>8</v>
      </c>
      <c r="B189" s="276" t="s">
        <v>226</v>
      </c>
      <c r="C189" s="627" t="s">
        <v>130</v>
      </c>
      <c r="D189" s="293">
        <v>27.74</v>
      </c>
      <c r="E189" s="297"/>
      <c r="F189" s="298">
        <f>D189*E189</f>
        <v>0</v>
      </c>
    </row>
    <row r="190" spans="1:256">
      <c r="A190" s="172"/>
      <c r="B190" s="643"/>
    </row>
    <row r="191" spans="1:256" ht="13.8">
      <c r="A191" s="175" t="s">
        <v>24</v>
      </c>
      <c r="B191" s="277" t="s">
        <v>227</v>
      </c>
      <c r="C191" s="627" t="s">
        <v>130</v>
      </c>
      <c r="D191" s="289">
        <v>2</v>
      </c>
      <c r="E191" s="297"/>
      <c r="F191" s="298">
        <f>D191*E191</f>
        <v>0</v>
      </c>
    </row>
    <row r="192" spans="1:256">
      <c r="A192" s="176"/>
      <c r="B192" s="278"/>
    </row>
    <row r="193" spans="1:6">
      <c r="A193" s="172"/>
      <c r="B193" s="271" t="s">
        <v>228</v>
      </c>
      <c r="C193" s="632"/>
      <c r="D193" s="288"/>
      <c r="E193" s="296"/>
      <c r="F193" s="298">
        <f>SUM(F187:F192)</f>
        <v>0</v>
      </c>
    </row>
    <row r="194" spans="1:6">
      <c r="A194" s="172"/>
      <c r="B194" s="19"/>
      <c r="C194" s="632"/>
      <c r="D194" s="288"/>
      <c r="E194" s="296"/>
      <c r="F194" s="298"/>
    </row>
    <row r="195" spans="1:6">
      <c r="A195" s="171" t="s">
        <v>14</v>
      </c>
      <c r="B195" s="489" t="s">
        <v>229</v>
      </c>
      <c r="C195" s="283"/>
      <c r="D195" s="663"/>
      <c r="E195" s="296"/>
      <c r="F195" s="298"/>
    </row>
    <row r="196" spans="1:6">
      <c r="A196" s="172"/>
      <c r="B196" s="19"/>
      <c r="C196" s="20"/>
      <c r="D196" s="287"/>
      <c r="E196" s="296"/>
      <c r="F196" s="298"/>
    </row>
    <row r="197" spans="1:6" ht="39.6">
      <c r="A197" s="175" t="s">
        <v>7</v>
      </c>
      <c r="B197" s="265" t="s">
        <v>230</v>
      </c>
      <c r="C197" s="650"/>
      <c r="D197" s="292"/>
      <c r="E197" s="296"/>
      <c r="F197" s="298"/>
    </row>
    <row r="198" spans="1:6">
      <c r="A198" s="176"/>
      <c r="B198" s="277" t="s">
        <v>231</v>
      </c>
      <c r="C198" s="284" t="s">
        <v>56</v>
      </c>
      <c r="D198" s="292">
        <v>18.079999999999998</v>
      </c>
      <c r="E198" s="297"/>
      <c r="F198" s="298">
        <f>D198*E198</f>
        <v>0</v>
      </c>
    </row>
    <row r="199" spans="1:6">
      <c r="A199" s="172"/>
      <c r="B199" s="272" t="s">
        <v>232</v>
      </c>
      <c r="C199" s="284" t="s">
        <v>56</v>
      </c>
      <c r="D199" s="663">
        <v>6.03</v>
      </c>
      <c r="E199" s="297"/>
      <c r="F199" s="298">
        <f>D199*E199</f>
        <v>0</v>
      </c>
    </row>
    <row r="200" spans="1:6">
      <c r="A200" s="172"/>
      <c r="B200" s="267" t="s">
        <v>233</v>
      </c>
      <c r="C200" s="281" t="s">
        <v>12</v>
      </c>
      <c r="D200" s="287">
        <v>4</v>
      </c>
      <c r="E200" s="297"/>
      <c r="F200" s="298">
        <f>D200*E200</f>
        <v>0</v>
      </c>
    </row>
    <row r="201" spans="1:6">
      <c r="A201" s="172"/>
      <c r="B201" s="271" t="s">
        <v>234</v>
      </c>
      <c r="C201" s="284" t="s">
        <v>56</v>
      </c>
      <c r="D201" s="290">
        <v>3</v>
      </c>
      <c r="E201" s="297"/>
      <c r="F201" s="298">
        <f>D201*E201</f>
        <v>0</v>
      </c>
    </row>
    <row r="202" spans="1:6">
      <c r="A202" s="172"/>
      <c r="B202" s="267" t="s">
        <v>235</v>
      </c>
      <c r="C202" s="284" t="s">
        <v>56</v>
      </c>
      <c r="D202" s="290">
        <v>3</v>
      </c>
      <c r="E202" s="297"/>
      <c r="F202" s="298">
        <f>D202*E202</f>
        <v>0</v>
      </c>
    </row>
    <row r="203" spans="1:6">
      <c r="A203" s="172"/>
      <c r="B203" s="19"/>
      <c r="C203" s="20"/>
      <c r="D203" s="287"/>
      <c r="E203" s="296"/>
      <c r="F203" s="298"/>
    </row>
    <row r="204" spans="1:6">
      <c r="A204" s="172"/>
      <c r="B204" s="19"/>
      <c r="C204" s="20"/>
      <c r="D204" s="287"/>
      <c r="E204" s="296"/>
      <c r="F204" s="298"/>
    </row>
    <row r="205" spans="1:6">
      <c r="A205" s="171" t="s">
        <v>8</v>
      </c>
      <c r="B205" s="628" t="s">
        <v>236</v>
      </c>
      <c r="C205" s="284"/>
      <c r="D205" s="293"/>
      <c r="E205" s="296"/>
      <c r="F205" s="298"/>
    </row>
    <row r="206" spans="1:6" ht="26.4">
      <c r="A206" s="172"/>
      <c r="B206" s="279" t="s">
        <v>237</v>
      </c>
      <c r="C206" s="284" t="s">
        <v>56</v>
      </c>
      <c r="D206" s="290">
        <v>0.5</v>
      </c>
      <c r="E206" s="296"/>
      <c r="F206" s="298">
        <f>D206*E206</f>
        <v>0</v>
      </c>
    </row>
    <row r="207" spans="1:6">
      <c r="A207" s="172"/>
      <c r="B207" s="19"/>
      <c r="C207" s="20"/>
      <c r="D207" s="290"/>
      <c r="E207" s="296"/>
      <c r="F207" s="298"/>
    </row>
    <row r="208" spans="1:6" ht="356.4">
      <c r="A208" s="172" t="s">
        <v>24</v>
      </c>
      <c r="B208" s="826" t="s">
        <v>570</v>
      </c>
      <c r="C208" s="627" t="s">
        <v>61</v>
      </c>
      <c r="D208" s="294">
        <v>1</v>
      </c>
      <c r="E208" s="298"/>
      <c r="F208" s="298">
        <f>D208*E208</f>
        <v>0</v>
      </c>
    </row>
    <row r="209" spans="1:10">
      <c r="A209" s="177"/>
      <c r="B209" s="19"/>
      <c r="C209" s="285"/>
      <c r="D209" s="294"/>
      <c r="E209" s="298"/>
      <c r="F209" s="298"/>
    </row>
    <row r="210" spans="1:10" ht="39.6">
      <c r="A210" s="172" t="s">
        <v>25</v>
      </c>
      <c r="B210" s="19" t="s">
        <v>168</v>
      </c>
      <c r="C210" s="20" t="s">
        <v>61</v>
      </c>
      <c r="D210" s="287">
        <v>1</v>
      </c>
      <c r="E210" s="298"/>
      <c r="F210" s="298">
        <f>D210*E210</f>
        <v>0</v>
      </c>
    </row>
    <row r="211" spans="1:10">
      <c r="A211" s="172"/>
      <c r="B211" s="643"/>
    </row>
    <row r="212" spans="1:10">
      <c r="A212" s="172"/>
      <c r="B212" s="271" t="s">
        <v>238</v>
      </c>
      <c r="C212" s="20"/>
      <c r="D212" s="290"/>
      <c r="E212" s="294"/>
      <c r="F212" s="299">
        <f>SUM(F197:F210)</f>
        <v>0</v>
      </c>
    </row>
    <row r="213" spans="1:10">
      <c r="A213" s="177"/>
      <c r="B213" s="20"/>
      <c r="C213" s="285"/>
      <c r="D213" s="294"/>
      <c r="E213" s="296"/>
      <c r="F213" s="298"/>
    </row>
    <row r="214" spans="1:10">
      <c r="A214" s="178"/>
      <c r="B214" s="280" t="s">
        <v>17</v>
      </c>
      <c r="C214" s="20"/>
      <c r="D214" s="650"/>
      <c r="E214" s="653"/>
      <c r="F214" s="653"/>
    </row>
    <row r="215" spans="1:10">
      <c r="A215" s="179"/>
      <c r="B215" s="20"/>
      <c r="C215" s="286"/>
      <c r="D215" s="283"/>
      <c r="E215" s="283"/>
      <c r="F215" s="283"/>
    </row>
    <row r="216" spans="1:10">
      <c r="A216" s="178" t="s">
        <v>170</v>
      </c>
      <c r="B216" s="268" t="s">
        <v>83</v>
      </c>
      <c r="C216" s="632" t="s">
        <v>18</v>
      </c>
      <c r="D216" s="295"/>
      <c r="E216" s="653"/>
      <c r="F216" s="296">
        <f>F96</f>
        <v>0</v>
      </c>
    </row>
    <row r="217" spans="1:10">
      <c r="A217" s="178" t="s">
        <v>171</v>
      </c>
      <c r="B217" s="267" t="s">
        <v>214</v>
      </c>
      <c r="C217" s="632" t="s">
        <v>18</v>
      </c>
      <c r="D217" s="295"/>
      <c r="E217" s="653"/>
      <c r="F217" s="296">
        <f>F123</f>
        <v>0</v>
      </c>
    </row>
    <row r="218" spans="1:10">
      <c r="A218" s="180" t="s">
        <v>11</v>
      </c>
      <c r="B218" s="265" t="s">
        <v>224</v>
      </c>
      <c r="C218" s="632" t="s">
        <v>18</v>
      </c>
      <c r="D218" s="295"/>
      <c r="E218" s="653"/>
      <c r="F218" s="296">
        <f>F193</f>
        <v>0</v>
      </c>
      <c r="G218" s="35"/>
      <c r="H218" s="35"/>
      <c r="I218" s="35"/>
      <c r="J218" s="35"/>
    </row>
    <row r="219" spans="1:10">
      <c r="A219" s="180" t="s">
        <v>14</v>
      </c>
      <c r="B219" s="268" t="s">
        <v>229</v>
      </c>
      <c r="C219" s="632" t="s">
        <v>18</v>
      </c>
      <c r="D219" s="295"/>
      <c r="E219" s="653"/>
      <c r="F219" s="296">
        <f>F212</f>
        <v>0</v>
      </c>
    </row>
    <row r="220" spans="1:10">
      <c r="A220" s="4"/>
      <c r="B220" s="277" t="s">
        <v>43</v>
      </c>
      <c r="C220" s="281" t="s">
        <v>18</v>
      </c>
      <c r="D220" s="650"/>
      <c r="E220" s="653"/>
      <c r="F220" s="300">
        <f>SUM(F216:F219)</f>
        <v>0</v>
      </c>
    </row>
    <row r="221" spans="1:10">
      <c r="A221" s="4"/>
      <c r="B221" s="60"/>
      <c r="C221" s="20"/>
      <c r="D221" s="650"/>
      <c r="E221" s="653"/>
      <c r="F221" s="653"/>
    </row>
    <row r="222" spans="1:10">
      <c r="A222" s="104"/>
      <c r="B222" s="105" t="s">
        <v>127</v>
      </c>
      <c r="C222" s="101"/>
      <c r="D222" s="102"/>
      <c r="E222" s="103"/>
      <c r="F222" s="301">
        <f>F220</f>
        <v>0</v>
      </c>
    </row>
    <row r="223" spans="1:10">
      <c r="A223" s="90"/>
      <c r="B223" s="95"/>
      <c r="C223" s="116"/>
      <c r="D223" s="117"/>
      <c r="E223" s="118"/>
      <c r="F223" s="302"/>
    </row>
    <row r="224" spans="1:10">
      <c r="A224" s="700"/>
      <c r="B224" s="119" t="s">
        <v>128</v>
      </c>
      <c r="C224" s="61"/>
      <c r="D224" s="64"/>
      <c r="E224" s="61"/>
      <c r="F224" s="303"/>
    </row>
    <row r="225" spans="1:6">
      <c r="A225" s="71" t="s">
        <v>7</v>
      </c>
      <c r="B225" s="88" t="s">
        <v>123</v>
      </c>
      <c r="C225" s="62" t="s">
        <v>18</v>
      </c>
      <c r="D225" s="61"/>
      <c r="E225" s="61"/>
      <c r="F225" s="304">
        <f>F134</f>
        <v>0</v>
      </c>
    </row>
    <row r="226" spans="1:6">
      <c r="A226" s="71" t="s">
        <v>8</v>
      </c>
      <c r="B226" s="715" t="s">
        <v>124</v>
      </c>
      <c r="C226" s="62" t="s">
        <v>18</v>
      </c>
      <c r="D226" s="61"/>
      <c r="E226" s="61"/>
      <c r="F226" s="304">
        <f>F141</f>
        <v>0</v>
      </c>
    </row>
    <row r="227" spans="1:6">
      <c r="A227" s="71" t="s">
        <v>24</v>
      </c>
      <c r="B227" s="87" t="s">
        <v>126</v>
      </c>
      <c r="C227" s="62" t="s">
        <v>18</v>
      </c>
      <c r="D227" s="61"/>
      <c r="E227" s="61"/>
      <c r="F227" s="305">
        <f>F222</f>
        <v>0</v>
      </c>
    </row>
    <row r="228" spans="1:6">
      <c r="A228" s="84"/>
      <c r="B228" s="120" t="s">
        <v>129</v>
      </c>
      <c r="C228" s="101" t="s">
        <v>18</v>
      </c>
      <c r="D228" s="122"/>
      <c r="E228" s="123"/>
      <c r="F228" s="306">
        <f>SUM(F225:F227)</f>
        <v>0</v>
      </c>
    </row>
    <row r="229" spans="1:6">
      <c r="A229" s="58"/>
      <c r="B229" s="100"/>
      <c r="C229" s="99"/>
      <c r="D229" s="98"/>
      <c r="E229" s="97"/>
      <c r="F229" s="307"/>
    </row>
    <row r="230" spans="1:6" ht="13.8">
      <c r="A230" s="33" t="s">
        <v>25</v>
      </c>
      <c r="B230" s="878" t="s">
        <v>64</v>
      </c>
      <c r="C230" s="879"/>
      <c r="D230" s="879"/>
      <c r="E230" s="879"/>
      <c r="F230" s="880"/>
    </row>
    <row r="232" spans="1:6">
      <c r="A232" s="181" t="s">
        <v>6</v>
      </c>
      <c r="B232" s="182" t="s">
        <v>19</v>
      </c>
      <c r="C232" s="182"/>
      <c r="D232" s="182"/>
      <c r="E232" s="182"/>
      <c r="F232" s="182"/>
    </row>
    <row r="233" spans="1:6">
      <c r="A233" s="14"/>
      <c r="B233" s="183"/>
      <c r="C233" s="184"/>
      <c r="D233" s="185"/>
      <c r="E233" s="186"/>
      <c r="F233" s="186"/>
    </row>
    <row r="234" spans="1:6" ht="15.75" customHeight="1">
      <c r="A234" s="17" t="s">
        <v>7</v>
      </c>
      <c r="B234" s="187" t="s">
        <v>396</v>
      </c>
      <c r="C234" s="188"/>
      <c r="D234" s="189"/>
      <c r="E234" s="190"/>
      <c r="F234" s="190"/>
    </row>
    <row r="235" spans="1:6" ht="26.4">
      <c r="A235" s="17"/>
      <c r="B235" s="191" t="s">
        <v>397</v>
      </c>
      <c r="C235" s="192" t="s">
        <v>12</v>
      </c>
      <c r="D235" s="193">
        <v>8</v>
      </c>
      <c r="E235" s="133"/>
      <c r="F235" s="107">
        <f>E235*D235</f>
        <v>0</v>
      </c>
    </row>
    <row r="236" spans="1:6" ht="26.4">
      <c r="A236" s="17"/>
      <c r="B236" s="191" t="s">
        <v>398</v>
      </c>
      <c r="C236" s="192" t="s">
        <v>12</v>
      </c>
      <c r="D236" s="193">
        <v>22</v>
      </c>
      <c r="E236" s="133"/>
      <c r="F236" s="107">
        <f>E236*D236</f>
        <v>0</v>
      </c>
    </row>
    <row r="237" spans="1:6">
      <c r="A237" s="17"/>
      <c r="B237" s="187"/>
      <c r="C237" s="192"/>
      <c r="D237" s="193"/>
      <c r="E237" s="133"/>
      <c r="F237" s="107"/>
    </row>
    <row r="238" spans="1:6">
      <c r="A238" s="194"/>
      <c r="B238" s="195" t="s">
        <v>13</v>
      </c>
      <c r="C238" s="192" t="s">
        <v>12</v>
      </c>
      <c r="D238" s="193">
        <f>SUM(D235:D237)</f>
        <v>30</v>
      </c>
      <c r="E238" s="196"/>
      <c r="F238" s="189">
        <f>SUM(F235:F237)</f>
        <v>0</v>
      </c>
    </row>
    <row r="239" spans="1:6">
      <c r="A239" s="17"/>
      <c r="B239" s="195"/>
      <c r="C239" s="52"/>
      <c r="D239" s="106"/>
      <c r="E239" s="107"/>
      <c r="F239" s="108"/>
    </row>
    <row r="240" spans="1:6" ht="26.4">
      <c r="A240" s="17" t="s">
        <v>8</v>
      </c>
      <c r="B240" s="195" t="s">
        <v>30</v>
      </c>
      <c r="C240" s="197" t="s">
        <v>51</v>
      </c>
      <c r="D240" s="106">
        <f>D238*0.3</f>
        <v>9</v>
      </c>
      <c r="E240" s="107"/>
      <c r="F240" s="107">
        <f>E240*D240</f>
        <v>0</v>
      </c>
    </row>
    <row r="241" spans="1:6">
      <c r="A241" s="17"/>
      <c r="B241" s="198"/>
      <c r="C241" s="52"/>
      <c r="D241" s="109"/>
      <c r="E241" s="199"/>
      <c r="F241" s="51"/>
    </row>
    <row r="242" spans="1:6" ht="105.6">
      <c r="A242" s="17" t="s">
        <v>24</v>
      </c>
      <c r="B242" s="858" t="s">
        <v>548</v>
      </c>
      <c r="C242" s="192" t="s">
        <v>26</v>
      </c>
      <c r="D242" s="200">
        <f>D238*0.02</f>
        <v>0.6</v>
      </c>
      <c r="E242" s="133"/>
      <c r="F242" s="107">
        <f>E242*D242</f>
        <v>0</v>
      </c>
    </row>
    <row r="243" spans="1:6">
      <c r="A243" s="17"/>
      <c r="B243" s="198"/>
      <c r="C243" s="52"/>
      <c r="D243" s="110"/>
      <c r="E243" s="51"/>
      <c r="F243" s="51"/>
    </row>
    <row r="244" spans="1:6" ht="92.4">
      <c r="A244" s="17" t="s">
        <v>25</v>
      </c>
      <c r="B244" s="201" t="s">
        <v>131</v>
      </c>
      <c r="C244" s="202"/>
      <c r="D244" s="111"/>
      <c r="E244" s="112"/>
      <c r="F244" s="108"/>
    </row>
    <row r="245" spans="1:6">
      <c r="A245" s="17"/>
      <c r="B245" s="195" t="s">
        <v>20</v>
      </c>
      <c r="C245" s="202" t="s">
        <v>12</v>
      </c>
      <c r="D245" s="113">
        <f>D238</f>
        <v>30</v>
      </c>
      <c r="E245" s="112"/>
      <c r="F245" s="112">
        <f>E245*D245</f>
        <v>0</v>
      </c>
    </row>
    <row r="246" spans="1:6">
      <c r="A246" s="17"/>
      <c r="B246" s="195" t="s">
        <v>21</v>
      </c>
      <c r="C246" s="202" t="s">
        <v>22</v>
      </c>
      <c r="D246" s="111">
        <f>D238*30</f>
        <v>900</v>
      </c>
      <c r="E246" s="112"/>
      <c r="F246" s="112">
        <f>E246*D246</f>
        <v>0</v>
      </c>
    </row>
    <row r="247" spans="1:6">
      <c r="B247" s="121"/>
      <c r="C247" s="22"/>
      <c r="D247" s="203"/>
      <c r="E247" s="23"/>
      <c r="F247" s="23"/>
    </row>
    <row r="248" spans="1:6">
      <c r="A248" s="14" t="s">
        <v>6</v>
      </c>
      <c r="B248" s="183" t="s">
        <v>23</v>
      </c>
      <c r="C248" s="184"/>
      <c r="D248" s="204"/>
      <c r="E248" s="205"/>
      <c r="F248" s="89">
        <f>SUM(F238:F246)</f>
        <v>0</v>
      </c>
    </row>
    <row r="249" spans="1:6">
      <c r="B249" s="183"/>
      <c r="C249" s="184"/>
      <c r="D249" s="204"/>
      <c r="E249" s="205"/>
      <c r="F249" s="206"/>
    </row>
    <row r="250" spans="1:6">
      <c r="A250" s="181" t="s">
        <v>9</v>
      </c>
      <c r="B250" s="207" t="s">
        <v>399</v>
      </c>
      <c r="C250" s="207"/>
      <c r="D250" s="207"/>
      <c r="E250" s="207"/>
      <c r="F250" s="207"/>
    </row>
    <row r="251" spans="1:6">
      <c r="A251" s="14"/>
      <c r="B251" s="183"/>
      <c r="C251" s="184"/>
      <c r="D251" s="204"/>
      <c r="E251" s="205"/>
      <c r="F251" s="208"/>
    </row>
    <row r="252" spans="1:6" ht="39.6">
      <c r="A252" s="17" t="s">
        <v>7</v>
      </c>
      <c r="B252" s="195" t="s">
        <v>360</v>
      </c>
      <c r="C252" s="202"/>
      <c r="D252" s="128"/>
      <c r="E252" s="129"/>
      <c r="F252" s="108"/>
    </row>
    <row r="253" spans="1:6" ht="26.4">
      <c r="A253" s="17"/>
      <c r="B253" s="191" t="s">
        <v>400</v>
      </c>
      <c r="C253" s="209" t="s">
        <v>12</v>
      </c>
      <c r="D253" s="130">
        <v>99</v>
      </c>
      <c r="E253" s="114"/>
      <c r="F253" s="112">
        <f>E253*D253</f>
        <v>0</v>
      </c>
    </row>
    <row r="254" spans="1:6">
      <c r="A254" s="17"/>
      <c r="B254" s="210"/>
      <c r="C254" s="209"/>
      <c r="D254" s="131"/>
      <c r="E254" s="114"/>
      <c r="F254" s="132"/>
    </row>
    <row r="255" spans="1:6">
      <c r="A255" s="3"/>
      <c r="B255" s="195" t="s">
        <v>13</v>
      </c>
      <c r="C255" s="202" t="s">
        <v>12</v>
      </c>
      <c r="D255" s="130">
        <f>SUM(D253:D254)</f>
        <v>99</v>
      </c>
      <c r="E255" s="112"/>
      <c r="F255" s="112">
        <f>SUM(F253:F254)</f>
        <v>0</v>
      </c>
    </row>
    <row r="256" spans="1:6">
      <c r="A256" s="3"/>
      <c r="B256" s="198"/>
      <c r="C256" s="52"/>
      <c r="D256" s="110"/>
      <c r="E256" s="51"/>
      <c r="F256" s="51"/>
    </row>
    <row r="257" spans="1:6" ht="66">
      <c r="A257" s="17" t="s">
        <v>8</v>
      </c>
      <c r="B257" s="195" t="s">
        <v>361</v>
      </c>
      <c r="C257" s="188"/>
      <c r="D257" s="189"/>
      <c r="E257" s="190"/>
      <c r="F257" s="190"/>
    </row>
    <row r="258" spans="1:6">
      <c r="A258" s="3"/>
      <c r="B258" s="195"/>
      <c r="C258" s="188" t="s">
        <v>12</v>
      </c>
      <c r="D258" s="211">
        <f>D255</f>
        <v>99</v>
      </c>
      <c r="E258" s="190"/>
      <c r="F258" s="112">
        <f>E258*D258</f>
        <v>0</v>
      </c>
    </row>
    <row r="259" spans="1:6" ht="59.4" customHeight="1">
      <c r="A259" s="3"/>
      <c r="B259" s="853" t="s">
        <v>549</v>
      </c>
      <c r="C259" s="188" t="s">
        <v>26</v>
      </c>
      <c r="D259" s="320">
        <f>D255*0.02</f>
        <v>1.98</v>
      </c>
      <c r="E259" s="190"/>
      <c r="F259" s="112">
        <f>E259*D259</f>
        <v>0</v>
      </c>
    </row>
    <row r="260" spans="1:6" ht="19.8" customHeight="1">
      <c r="A260" s="17"/>
      <c r="B260" s="195" t="s">
        <v>362</v>
      </c>
      <c r="C260" s="188" t="s">
        <v>363</v>
      </c>
      <c r="D260" s="189">
        <f>D255*0.003</f>
        <v>0.29699999999999999</v>
      </c>
      <c r="E260" s="190"/>
      <c r="F260" s="112">
        <f>E260*D260</f>
        <v>0</v>
      </c>
    </row>
    <row r="261" spans="1:6" ht="51" customHeight="1">
      <c r="A261" s="3"/>
      <c r="B261" s="195" t="s">
        <v>364</v>
      </c>
      <c r="C261" s="188" t="s">
        <v>365</v>
      </c>
      <c r="D261" s="189">
        <f>D255*20</f>
        <v>1980</v>
      </c>
      <c r="E261" s="190"/>
      <c r="F261" s="112">
        <f>E261*D261</f>
        <v>0</v>
      </c>
    </row>
    <row r="262" spans="1:6">
      <c r="A262" s="14"/>
      <c r="B262" s="183"/>
      <c r="C262" s="184"/>
      <c r="D262" s="212"/>
      <c r="E262" s="206"/>
      <c r="F262" s="206"/>
    </row>
    <row r="263" spans="1:6">
      <c r="A263" s="14" t="s">
        <v>9</v>
      </c>
      <c r="B263" s="183" t="s">
        <v>366</v>
      </c>
      <c r="C263" s="184"/>
      <c r="D263" s="185"/>
      <c r="E263" s="186"/>
      <c r="F263" s="89">
        <f>SUM(F255:F261)</f>
        <v>0</v>
      </c>
    </row>
    <row r="264" spans="1:6" ht="14.25" customHeight="1">
      <c r="A264" s="14"/>
      <c r="B264" s="183"/>
      <c r="C264" s="184"/>
      <c r="D264" s="185"/>
      <c r="E264" s="186"/>
      <c r="F264" s="89"/>
    </row>
    <row r="265" spans="1:6">
      <c r="A265" s="14"/>
      <c r="B265" s="183"/>
      <c r="C265" s="184"/>
      <c r="D265" s="185"/>
      <c r="E265" s="186"/>
      <c r="F265" s="89"/>
    </row>
    <row r="266" spans="1:6">
      <c r="A266" s="490" t="s">
        <v>11</v>
      </c>
      <c r="B266" s="491" t="s">
        <v>10</v>
      </c>
      <c r="C266" s="207"/>
      <c r="D266" s="207"/>
      <c r="E266" s="207"/>
      <c r="F266" s="207"/>
    </row>
    <row r="267" spans="1:6">
      <c r="A267" s="213"/>
      <c r="B267" s="183"/>
      <c r="C267" s="184"/>
      <c r="D267" s="185"/>
      <c r="E267" s="186"/>
      <c r="F267" s="186"/>
    </row>
    <row r="268" spans="1:6" ht="52.8">
      <c r="A268" s="17"/>
      <c r="B268" s="214" t="s">
        <v>132</v>
      </c>
      <c r="C268" s="215" t="s">
        <v>31</v>
      </c>
      <c r="D268" s="106">
        <v>1100</v>
      </c>
      <c r="E268" s="133"/>
      <c r="F268" s="107">
        <f>E268*D268</f>
        <v>0</v>
      </c>
    </row>
    <row r="269" spans="1:6">
      <c r="A269" s="17"/>
      <c r="B269" s="201"/>
      <c r="C269" s="215"/>
      <c r="D269" s="216"/>
      <c r="E269" s="133"/>
      <c r="F269" s="217"/>
    </row>
    <row r="270" spans="1:6">
      <c r="A270" s="14"/>
      <c r="B270" s="218" t="s">
        <v>239</v>
      </c>
      <c r="C270" s="22"/>
      <c r="D270" s="154"/>
      <c r="E270" s="219"/>
      <c r="F270" s="220">
        <f>SUM(F268:F269)</f>
        <v>0</v>
      </c>
    </row>
    <row r="271" spans="1:6">
      <c r="A271" s="14"/>
      <c r="B271" s="183"/>
      <c r="C271" s="184"/>
      <c r="D271" s="212"/>
      <c r="E271" s="206"/>
      <c r="F271" s="206"/>
    </row>
    <row r="272" spans="1:6">
      <c r="A272" s="181" t="s">
        <v>14</v>
      </c>
      <c r="B272" s="207" t="s">
        <v>15</v>
      </c>
      <c r="C272" s="207"/>
      <c r="D272" s="207"/>
      <c r="E272" s="207"/>
      <c r="F272" s="207"/>
    </row>
    <row r="273" spans="1:256">
      <c r="A273" s="14"/>
      <c r="B273" s="183"/>
      <c r="C273" s="22"/>
      <c r="D273" s="203"/>
      <c r="E273" s="23"/>
      <c r="F273" s="23"/>
    </row>
    <row r="274" spans="1:256" ht="79.2">
      <c r="A274" s="17" t="s">
        <v>7</v>
      </c>
      <c r="B274" s="201" t="s">
        <v>240</v>
      </c>
      <c r="C274" s="52"/>
      <c r="D274" s="110"/>
      <c r="E274" s="51"/>
      <c r="F274" s="51"/>
    </row>
    <row r="275" spans="1:256">
      <c r="A275" s="3"/>
      <c r="B275" s="195" t="s">
        <v>133</v>
      </c>
      <c r="C275" s="52"/>
      <c r="D275" s="110"/>
      <c r="E275" s="51"/>
      <c r="F275" s="51"/>
    </row>
    <row r="276" spans="1:256" ht="26.4">
      <c r="A276" s="3"/>
      <c r="B276" s="198" t="s">
        <v>134</v>
      </c>
      <c r="C276" s="52"/>
      <c r="D276" s="110"/>
      <c r="E276" s="51"/>
      <c r="F276" s="51"/>
    </row>
    <row r="277" spans="1:256">
      <c r="A277" s="3"/>
      <c r="B277" s="195" t="s">
        <v>401</v>
      </c>
      <c r="C277" s="202"/>
      <c r="D277" s="139"/>
      <c r="E277" s="140"/>
      <c r="F277" s="108"/>
    </row>
    <row r="278" spans="1:256" ht="26.4">
      <c r="A278" s="3"/>
      <c r="B278" s="195" t="s">
        <v>135</v>
      </c>
      <c r="C278" s="202"/>
      <c r="D278" s="139"/>
      <c r="E278" s="140"/>
      <c r="F278" s="108"/>
    </row>
    <row r="279" spans="1:256" ht="26.4">
      <c r="A279" s="3"/>
      <c r="B279" s="195" t="s">
        <v>136</v>
      </c>
      <c r="C279" s="202"/>
      <c r="D279" s="139"/>
      <c r="E279" s="140"/>
      <c r="F279" s="108"/>
    </row>
    <row r="280" spans="1:256" ht="39.6">
      <c r="A280" s="3"/>
      <c r="B280" s="195" t="s">
        <v>137</v>
      </c>
      <c r="C280" s="202"/>
      <c r="D280" s="139"/>
      <c r="E280" s="140"/>
      <c r="F280" s="108"/>
    </row>
    <row r="281" spans="1:256" ht="26.4">
      <c r="A281" s="3"/>
      <c r="B281" s="195" t="s">
        <v>138</v>
      </c>
      <c r="C281" s="215" t="s">
        <v>31</v>
      </c>
      <c r="D281" s="106">
        <v>1100</v>
      </c>
      <c r="E281" s="107"/>
      <c r="F281" s="107">
        <f>E281*D281</f>
        <v>0</v>
      </c>
    </row>
    <row r="282" spans="1:256">
      <c r="B282" s="121"/>
      <c r="C282" s="22"/>
      <c r="D282" s="203"/>
      <c r="E282" s="23"/>
      <c r="F282" s="23"/>
    </row>
    <row r="283" spans="1:256">
      <c r="A283" s="15" t="s">
        <v>14</v>
      </c>
      <c r="B283" s="183" t="s">
        <v>16</v>
      </c>
      <c r="C283" s="184"/>
      <c r="D283" s="185"/>
      <c r="E283" s="186"/>
      <c r="F283" s="89">
        <f>SUM(F281:F282)</f>
        <v>0</v>
      </c>
    </row>
    <row r="284" spans="1:256">
      <c r="B284" s="121"/>
      <c r="C284" s="22"/>
      <c r="D284" s="203"/>
      <c r="E284" s="23"/>
      <c r="F284" s="23"/>
    </row>
    <row r="285" spans="1:256" s="170" customFormat="1">
      <c r="A285" s="17"/>
      <c r="B285" s="221" t="s">
        <v>17</v>
      </c>
      <c r="C285" s="202"/>
      <c r="D285" s="222"/>
      <c r="E285" s="223"/>
      <c r="F285" s="224"/>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T285"/>
      <c r="FU285"/>
      <c r="FV285"/>
      <c r="FW285"/>
      <c r="FX285"/>
      <c r="FY285"/>
      <c r="FZ285"/>
      <c r="GA285"/>
      <c r="GB285"/>
      <c r="GC285"/>
      <c r="GD285"/>
      <c r="GE285"/>
      <c r="GF285"/>
      <c r="GG285"/>
      <c r="GH285"/>
      <c r="GI285"/>
      <c r="GJ285"/>
      <c r="GK285"/>
      <c r="GL285"/>
      <c r="GM285"/>
      <c r="GN285"/>
      <c r="GO285"/>
      <c r="GP285"/>
      <c r="GQ285"/>
      <c r="GR285"/>
      <c r="GS285"/>
      <c r="GT285"/>
      <c r="GU285"/>
      <c r="GV285"/>
      <c r="GW285"/>
      <c r="GX285"/>
      <c r="GY285"/>
      <c r="GZ285"/>
      <c r="HA285"/>
      <c r="HB285"/>
      <c r="HC285"/>
      <c r="HD285"/>
      <c r="HE285"/>
      <c r="HF285"/>
      <c r="HG285"/>
      <c r="HH285"/>
      <c r="HI285"/>
      <c r="HJ285"/>
      <c r="HK285"/>
      <c r="HL285"/>
      <c r="HM285"/>
      <c r="HN285"/>
      <c r="HO285"/>
      <c r="HP285"/>
      <c r="HQ285"/>
      <c r="HR285"/>
      <c r="HS285"/>
      <c r="HT285"/>
      <c r="HU285"/>
      <c r="HV285"/>
      <c r="HW285"/>
      <c r="HX285"/>
      <c r="HY285"/>
      <c r="HZ285"/>
      <c r="IA285"/>
      <c r="IB285"/>
      <c r="IC285"/>
      <c r="ID285"/>
      <c r="IE285"/>
      <c r="IF285"/>
      <c r="IG285"/>
      <c r="IH285"/>
      <c r="II285"/>
      <c r="IJ285"/>
      <c r="IK285"/>
      <c r="IL285"/>
      <c r="IM285"/>
      <c r="IN285"/>
      <c r="IO285"/>
      <c r="IP285"/>
      <c r="IQ285"/>
      <c r="IR285"/>
      <c r="IS285"/>
      <c r="IT285"/>
      <c r="IU285"/>
      <c r="IV285"/>
    </row>
    <row r="286" spans="1:256" s="170" customFormat="1">
      <c r="A286" s="17" t="s">
        <v>6</v>
      </c>
      <c r="B286" s="198" t="s">
        <v>29</v>
      </c>
      <c r="C286" s="202" t="s">
        <v>18</v>
      </c>
      <c r="D286" s="139"/>
      <c r="E286" s="140"/>
      <c r="F286" s="112">
        <f>F248</f>
        <v>0</v>
      </c>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c r="FP286"/>
      <c r="FQ286"/>
      <c r="FR286"/>
      <c r="FS286"/>
      <c r="FT286"/>
      <c r="FU286"/>
      <c r="FV286"/>
      <c r="FW286"/>
      <c r="FX286"/>
      <c r="FY286"/>
      <c r="FZ286"/>
      <c r="GA286"/>
      <c r="GB286"/>
      <c r="GC286"/>
      <c r="GD286"/>
      <c r="GE286"/>
      <c r="GF286"/>
      <c r="GG286"/>
      <c r="GH286"/>
      <c r="GI286"/>
      <c r="GJ286"/>
      <c r="GK286"/>
      <c r="GL286"/>
      <c r="GM286"/>
      <c r="GN286"/>
      <c r="GO286"/>
      <c r="GP286"/>
      <c r="GQ286"/>
      <c r="GR286"/>
      <c r="GS286"/>
      <c r="GT286"/>
      <c r="GU286"/>
      <c r="GV286"/>
      <c r="GW286"/>
      <c r="GX286"/>
      <c r="GY286"/>
      <c r="GZ286"/>
      <c r="HA286"/>
      <c r="HB286"/>
      <c r="HC286"/>
      <c r="HD286"/>
      <c r="HE286"/>
      <c r="HF286"/>
      <c r="HG286"/>
      <c r="HH286"/>
      <c r="HI286"/>
      <c r="HJ286"/>
      <c r="HK286"/>
      <c r="HL286"/>
      <c r="HM286"/>
      <c r="HN286"/>
      <c r="HO286"/>
      <c r="HP286"/>
      <c r="HQ286"/>
      <c r="HR286"/>
      <c r="HS286"/>
      <c r="HT286"/>
      <c r="HU286"/>
      <c r="HV286"/>
      <c r="HW286"/>
      <c r="HX286"/>
      <c r="HY286"/>
      <c r="HZ286"/>
      <c r="IA286"/>
      <c r="IB286"/>
      <c r="IC286"/>
      <c r="ID286"/>
      <c r="IE286"/>
      <c r="IF286"/>
      <c r="IG286"/>
      <c r="IH286"/>
      <c r="II286"/>
      <c r="IJ286"/>
      <c r="IK286"/>
      <c r="IL286"/>
      <c r="IM286"/>
      <c r="IN286"/>
      <c r="IO286"/>
      <c r="IP286"/>
      <c r="IQ286"/>
      <c r="IR286"/>
      <c r="IS286"/>
      <c r="IT286"/>
      <c r="IU286"/>
      <c r="IV286"/>
    </row>
    <row r="287" spans="1:256" s="170" customFormat="1">
      <c r="A287" s="17" t="s">
        <v>9</v>
      </c>
      <c r="B287" s="198" t="s">
        <v>359</v>
      </c>
      <c r="C287" s="202" t="s">
        <v>18</v>
      </c>
      <c r="D287" s="139"/>
      <c r="E287" s="140"/>
      <c r="F287" s="112">
        <f>F263</f>
        <v>0</v>
      </c>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c r="GO287"/>
      <c r="GP287"/>
      <c r="GQ287"/>
      <c r="GR287"/>
      <c r="GS287"/>
      <c r="GT287"/>
      <c r="GU287"/>
      <c r="GV287"/>
      <c r="GW287"/>
      <c r="GX287"/>
      <c r="GY287"/>
      <c r="GZ287"/>
      <c r="HA287"/>
      <c r="HB287"/>
      <c r="HC287"/>
      <c r="HD287"/>
      <c r="HE287"/>
      <c r="HF287"/>
      <c r="HG287"/>
      <c r="HH287"/>
      <c r="HI287"/>
      <c r="HJ287"/>
      <c r="HK287"/>
      <c r="HL287"/>
      <c r="HM287"/>
      <c r="HN287"/>
      <c r="HO287"/>
      <c r="HP287"/>
      <c r="HQ287"/>
      <c r="HR287"/>
      <c r="HS287"/>
      <c r="HT287"/>
      <c r="HU287"/>
      <c r="HV287"/>
      <c r="HW287"/>
      <c r="HX287"/>
      <c r="HY287"/>
      <c r="HZ287"/>
      <c r="IA287"/>
      <c r="IB287"/>
      <c r="IC287"/>
      <c r="ID287"/>
      <c r="IE287"/>
      <c r="IF287"/>
      <c r="IG287"/>
      <c r="IH287"/>
      <c r="II287"/>
      <c r="IJ287"/>
      <c r="IK287"/>
      <c r="IL287"/>
      <c r="IM287"/>
      <c r="IN287"/>
      <c r="IO287"/>
      <c r="IP287"/>
      <c r="IQ287"/>
      <c r="IR287"/>
      <c r="IS287"/>
      <c r="IT287"/>
      <c r="IU287"/>
      <c r="IV287"/>
    </row>
    <row r="288" spans="1:256" s="170" customFormat="1">
      <c r="A288" s="17" t="s">
        <v>11</v>
      </c>
      <c r="B288" s="198" t="s">
        <v>10</v>
      </c>
      <c r="C288" s="202" t="s">
        <v>18</v>
      </c>
      <c r="D288" s="139"/>
      <c r="E288" s="140"/>
      <c r="F288" s="112">
        <f>F270</f>
        <v>0</v>
      </c>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c r="GO288"/>
      <c r="GP288"/>
      <c r="GQ288"/>
      <c r="GR288"/>
      <c r="GS288"/>
      <c r="GT288"/>
      <c r="GU288"/>
      <c r="GV288"/>
      <c r="GW288"/>
      <c r="GX288"/>
      <c r="GY288"/>
      <c r="GZ288"/>
      <c r="HA288"/>
      <c r="HB288"/>
      <c r="HC288"/>
      <c r="HD288"/>
      <c r="HE288"/>
      <c r="HF288"/>
      <c r="HG288"/>
      <c r="HH288"/>
      <c r="HI288"/>
      <c r="HJ288"/>
      <c r="HK288"/>
      <c r="HL288"/>
      <c r="HM288"/>
      <c r="HN288"/>
      <c r="HO288"/>
      <c r="HP288"/>
      <c r="HQ288"/>
      <c r="HR288"/>
      <c r="HS288"/>
      <c r="HT288"/>
      <c r="HU288"/>
      <c r="HV288"/>
      <c r="HW288"/>
      <c r="HX288"/>
      <c r="HY288"/>
      <c r="HZ288"/>
      <c r="IA288"/>
      <c r="IB288"/>
      <c r="IC288"/>
      <c r="ID288"/>
      <c r="IE288"/>
      <c r="IF288"/>
      <c r="IG288"/>
      <c r="IH288"/>
      <c r="II288"/>
      <c r="IJ288"/>
      <c r="IK288"/>
      <c r="IL288"/>
      <c r="IM288"/>
      <c r="IN288"/>
      <c r="IO288"/>
      <c r="IP288"/>
      <c r="IQ288"/>
      <c r="IR288"/>
      <c r="IS288"/>
      <c r="IT288"/>
      <c r="IU288"/>
      <c r="IV288"/>
    </row>
    <row r="289" spans="1:256" s="170" customFormat="1">
      <c r="A289" s="17" t="s">
        <v>14</v>
      </c>
      <c r="B289" s="198" t="s">
        <v>15</v>
      </c>
      <c r="C289" s="202" t="s">
        <v>18</v>
      </c>
      <c r="D289" s="139"/>
      <c r="E289" s="140"/>
      <c r="F289" s="112">
        <f>F283</f>
        <v>0</v>
      </c>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c r="GO289"/>
      <c r="GP289"/>
      <c r="GQ289"/>
      <c r="GR289"/>
      <c r="GS289"/>
      <c r="GT289"/>
      <c r="GU289"/>
      <c r="GV289"/>
      <c r="GW289"/>
      <c r="GX289"/>
      <c r="GY289"/>
      <c r="GZ289"/>
      <c r="HA289"/>
      <c r="HB289"/>
      <c r="HC289"/>
      <c r="HD289"/>
      <c r="HE289"/>
      <c r="HF289"/>
      <c r="HG289"/>
      <c r="HH289"/>
      <c r="HI289"/>
      <c r="HJ289"/>
      <c r="HK289"/>
      <c r="HL289"/>
      <c r="HM289"/>
      <c r="HN289"/>
      <c r="HO289"/>
      <c r="HP289"/>
      <c r="HQ289"/>
      <c r="HR289"/>
      <c r="HS289"/>
      <c r="HT289"/>
      <c r="HU289"/>
      <c r="HV289"/>
      <c r="HW289"/>
      <c r="HX289"/>
      <c r="HY289"/>
      <c r="HZ289"/>
      <c r="IA289"/>
      <c r="IB289"/>
      <c r="IC289"/>
      <c r="ID289"/>
      <c r="IE289"/>
      <c r="IF289"/>
      <c r="IG289"/>
      <c r="IH289"/>
      <c r="II289"/>
      <c r="IJ289"/>
      <c r="IK289"/>
      <c r="IL289"/>
      <c r="IM289"/>
      <c r="IN289"/>
      <c r="IO289"/>
      <c r="IP289"/>
      <c r="IQ289"/>
      <c r="IR289"/>
      <c r="IS289"/>
      <c r="IT289"/>
      <c r="IU289"/>
      <c r="IV289"/>
    </row>
    <row r="290" spans="1:256">
      <c r="A290" s="225"/>
      <c r="B290" s="226" t="s">
        <v>241</v>
      </c>
      <c r="C290" s="227" t="s">
        <v>18</v>
      </c>
      <c r="D290" s="228"/>
      <c r="E290" s="229"/>
      <c r="F290" s="230">
        <f>SUM(F286:F289)</f>
        <v>0</v>
      </c>
    </row>
    <row r="291" spans="1:256" s="25" customFormat="1">
      <c r="A291" s="14"/>
      <c r="B291" s="2"/>
      <c r="C291" s="9"/>
      <c r="D291" s="10"/>
      <c r="E291" s="7"/>
      <c r="F291" s="7"/>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c r="FD291"/>
      <c r="FE291"/>
      <c r="FF291"/>
      <c r="FG291"/>
      <c r="FH291"/>
      <c r="FI291"/>
      <c r="FJ291"/>
      <c r="FK291"/>
      <c r="FL291"/>
      <c r="FM291"/>
      <c r="FN291"/>
      <c r="FO291"/>
      <c r="FP291"/>
      <c r="FQ291"/>
      <c r="FR291"/>
      <c r="FS291"/>
      <c r="FT291"/>
      <c r="FU291"/>
      <c r="FV291"/>
      <c r="FW291"/>
      <c r="FX291"/>
      <c r="FY291"/>
      <c r="FZ291"/>
      <c r="GA291"/>
      <c r="GB291"/>
      <c r="GC291"/>
      <c r="GD291"/>
      <c r="GE291"/>
      <c r="GF291"/>
      <c r="GG291"/>
      <c r="GH291"/>
      <c r="GI291"/>
      <c r="GJ291"/>
      <c r="GK291"/>
      <c r="GL291"/>
      <c r="GM291"/>
      <c r="GN291"/>
      <c r="GO291"/>
      <c r="GP291"/>
      <c r="GQ291"/>
      <c r="GR291"/>
      <c r="GS291"/>
      <c r="GT291"/>
      <c r="GU291"/>
      <c r="GV291"/>
      <c r="GW291"/>
      <c r="GX291"/>
      <c r="GY291"/>
      <c r="GZ291"/>
      <c r="HA291"/>
      <c r="HB291"/>
      <c r="HC291"/>
      <c r="HD291"/>
      <c r="HE291"/>
      <c r="HF291"/>
      <c r="HG291"/>
      <c r="HH291"/>
      <c r="HI291"/>
      <c r="HJ291"/>
      <c r="HK291"/>
      <c r="HL291"/>
      <c r="HM291"/>
      <c r="HN291"/>
      <c r="HO291"/>
      <c r="HP291"/>
      <c r="HQ291"/>
      <c r="HR291"/>
      <c r="HS291"/>
      <c r="HT291"/>
      <c r="HU291"/>
      <c r="HV291"/>
      <c r="HW291"/>
      <c r="HX291"/>
      <c r="HY291"/>
      <c r="HZ291"/>
      <c r="IA291"/>
      <c r="IB291"/>
      <c r="IC291"/>
      <c r="ID291"/>
      <c r="IE291"/>
      <c r="IF291"/>
      <c r="IG291"/>
      <c r="IH291"/>
      <c r="II291"/>
      <c r="IJ291"/>
      <c r="IK291"/>
      <c r="IL291"/>
      <c r="IM291"/>
      <c r="IN291"/>
      <c r="IO291"/>
      <c r="IP291"/>
      <c r="IQ291"/>
      <c r="IR291"/>
      <c r="IS291"/>
      <c r="IT291"/>
      <c r="IU291"/>
      <c r="IV291"/>
    </row>
    <row r="292" spans="1:256" s="25" customFormat="1" ht="13.8">
      <c r="A292" s="492" t="s">
        <v>98</v>
      </c>
      <c r="B292" s="878" t="s">
        <v>198</v>
      </c>
      <c r="C292" s="879"/>
      <c r="D292" s="879"/>
      <c r="E292" s="879"/>
      <c r="F292" s="880"/>
      <c r="G292" s="169"/>
      <c r="H292" s="169"/>
      <c r="I292" s="169"/>
      <c r="J292" s="169"/>
      <c r="K292" s="169"/>
      <c r="L292" s="169"/>
      <c r="M292" s="169"/>
      <c r="N292" s="169"/>
      <c r="O292" s="169"/>
      <c r="P292" s="169"/>
      <c r="Q292" s="169"/>
      <c r="R292" s="169"/>
      <c r="S292" s="169"/>
      <c r="T292" s="169"/>
      <c r="U292" s="169"/>
      <c r="V292" s="169"/>
      <c r="W292" s="169"/>
      <c r="X292" s="169"/>
      <c r="Y292" s="169"/>
      <c r="Z292" s="169"/>
      <c r="AA292" s="169"/>
      <c r="AB292" s="169"/>
      <c r="AC292" s="169"/>
      <c r="AD292" s="169"/>
      <c r="AE292" s="169"/>
      <c r="AF292" s="169"/>
      <c r="AG292" s="169"/>
      <c r="AH292" s="169"/>
      <c r="AI292" s="169"/>
      <c r="AJ292" s="169"/>
      <c r="AK292" s="169"/>
      <c r="AL292" s="169"/>
      <c r="AM292" s="169"/>
      <c r="AN292" s="169"/>
      <c r="AO292" s="169"/>
      <c r="AP292" s="169"/>
      <c r="AQ292" s="169"/>
      <c r="AR292" s="169"/>
      <c r="AS292" s="169"/>
      <c r="AT292" s="170"/>
      <c r="AU292" s="170"/>
      <c r="AV292" s="170"/>
      <c r="AW292" s="170"/>
      <c r="AX292" s="170"/>
      <c r="AY292" s="170"/>
      <c r="AZ292" s="170"/>
      <c r="BA292" s="170"/>
      <c r="BB292" s="170"/>
      <c r="BC292" s="170"/>
      <c r="BD292" s="170"/>
      <c r="BE292" s="170"/>
      <c r="BF292" s="170"/>
      <c r="BG292" s="170"/>
      <c r="BH292" s="170"/>
      <c r="BI292" s="170"/>
      <c r="BJ292" s="170"/>
      <c r="BK292" s="170"/>
      <c r="BL292" s="170"/>
      <c r="BM292" s="170"/>
      <c r="BN292" s="170"/>
      <c r="BO292" s="170"/>
      <c r="BP292" s="170"/>
      <c r="BQ292" s="170"/>
      <c r="BR292" s="170"/>
      <c r="BS292" s="170"/>
      <c r="BT292" s="170"/>
      <c r="BU292" s="170"/>
      <c r="BV292" s="170"/>
      <c r="BW292" s="170"/>
      <c r="BX292" s="170"/>
      <c r="BY292" s="170"/>
      <c r="BZ292" s="170"/>
      <c r="CA292" s="170"/>
      <c r="CB292" s="170"/>
      <c r="CC292" s="170"/>
      <c r="CD292" s="170"/>
      <c r="CE292" s="170"/>
      <c r="CF292" s="170"/>
      <c r="CG292" s="170"/>
      <c r="CH292" s="170"/>
      <c r="CI292" s="170"/>
      <c r="CJ292" s="170"/>
      <c r="CK292" s="170"/>
      <c r="CL292" s="170"/>
      <c r="CM292" s="170"/>
      <c r="CN292" s="170"/>
      <c r="CO292" s="170"/>
      <c r="CP292" s="170"/>
      <c r="CQ292" s="170"/>
      <c r="CR292" s="170"/>
      <c r="CS292" s="170"/>
      <c r="CT292" s="170"/>
      <c r="CU292" s="170"/>
      <c r="CV292" s="170"/>
      <c r="CW292" s="170"/>
      <c r="CX292" s="170"/>
      <c r="CY292" s="170"/>
      <c r="CZ292" s="170"/>
      <c r="DA292" s="170"/>
      <c r="DB292" s="170"/>
      <c r="DC292" s="170"/>
      <c r="DD292" s="170"/>
      <c r="DE292" s="170"/>
      <c r="DF292" s="170"/>
      <c r="DG292" s="170"/>
      <c r="DH292" s="170"/>
      <c r="DI292" s="170"/>
      <c r="DJ292" s="170"/>
      <c r="DK292" s="170"/>
      <c r="DL292" s="170"/>
      <c r="DM292" s="170"/>
      <c r="DN292" s="170"/>
      <c r="DO292" s="170"/>
      <c r="DP292" s="170"/>
      <c r="DQ292" s="170"/>
      <c r="DR292" s="170"/>
      <c r="DS292" s="170"/>
      <c r="DT292" s="170"/>
      <c r="DU292" s="170"/>
      <c r="DV292" s="170"/>
      <c r="DW292" s="170"/>
      <c r="DX292" s="170"/>
      <c r="DY292" s="170"/>
      <c r="DZ292" s="170"/>
      <c r="EA292" s="170"/>
      <c r="EB292" s="170"/>
      <c r="EC292" s="170"/>
      <c r="ED292" s="170"/>
      <c r="EE292" s="170"/>
      <c r="EF292" s="170"/>
      <c r="EG292" s="170"/>
      <c r="EH292" s="170"/>
      <c r="EI292" s="170"/>
      <c r="EJ292" s="170"/>
      <c r="EK292" s="170"/>
      <c r="EL292" s="170"/>
      <c r="EM292" s="170"/>
      <c r="EN292" s="170"/>
      <c r="EO292" s="170"/>
      <c r="EP292" s="170"/>
      <c r="EQ292" s="170"/>
      <c r="ER292" s="170"/>
      <c r="ES292" s="170"/>
      <c r="ET292" s="170"/>
      <c r="EU292" s="170"/>
      <c r="EV292" s="170"/>
      <c r="EW292" s="170"/>
      <c r="EX292" s="170"/>
      <c r="EY292" s="170"/>
      <c r="EZ292" s="170"/>
      <c r="FA292" s="170"/>
      <c r="FB292" s="170"/>
      <c r="FC292" s="170"/>
      <c r="FD292" s="170"/>
      <c r="FE292" s="170"/>
      <c r="FF292" s="170"/>
      <c r="FG292" s="170"/>
      <c r="FH292" s="170"/>
      <c r="FI292" s="170"/>
      <c r="FJ292" s="170"/>
      <c r="FK292" s="170"/>
      <c r="FL292" s="170"/>
      <c r="FM292" s="170"/>
      <c r="FN292" s="170"/>
      <c r="FO292" s="170"/>
      <c r="FP292" s="170"/>
      <c r="FQ292" s="170"/>
      <c r="FR292" s="170"/>
      <c r="FS292" s="170"/>
      <c r="FT292" s="170"/>
      <c r="FU292" s="170"/>
      <c r="FV292" s="170"/>
      <c r="FW292" s="170"/>
      <c r="FX292" s="170"/>
      <c r="FY292" s="170"/>
      <c r="FZ292" s="170"/>
      <c r="GA292" s="170"/>
      <c r="GB292" s="170"/>
      <c r="GC292" s="170"/>
      <c r="GD292" s="170"/>
      <c r="GE292" s="170"/>
      <c r="GF292" s="170"/>
      <c r="GG292" s="170"/>
      <c r="GH292" s="170"/>
      <c r="GI292" s="170"/>
      <c r="GJ292" s="170"/>
      <c r="GK292" s="170"/>
      <c r="GL292" s="170"/>
      <c r="GM292" s="170"/>
      <c r="GN292" s="170"/>
      <c r="GO292" s="170"/>
      <c r="GP292" s="170"/>
      <c r="GQ292" s="170"/>
      <c r="GR292" s="170"/>
      <c r="GS292" s="170"/>
      <c r="GT292" s="170"/>
      <c r="GU292" s="170"/>
      <c r="GV292" s="170"/>
      <c r="GW292" s="170"/>
      <c r="GX292" s="170"/>
      <c r="GY292" s="170"/>
      <c r="GZ292" s="170"/>
      <c r="HA292" s="170"/>
      <c r="HB292" s="170"/>
      <c r="HC292" s="170"/>
      <c r="HD292" s="170"/>
      <c r="HE292" s="170"/>
      <c r="HF292" s="170"/>
      <c r="HG292" s="170"/>
      <c r="HH292" s="170"/>
      <c r="HI292" s="170"/>
      <c r="HJ292" s="170"/>
      <c r="HK292" s="170"/>
      <c r="HL292" s="170"/>
      <c r="HM292" s="170"/>
      <c r="HN292" s="170"/>
      <c r="HO292" s="170"/>
      <c r="HP292" s="170"/>
      <c r="HQ292" s="170"/>
      <c r="HR292" s="170"/>
      <c r="HS292" s="170"/>
      <c r="HT292" s="170"/>
      <c r="HU292" s="170"/>
      <c r="HV292" s="170"/>
      <c r="HW292" s="170"/>
      <c r="HX292" s="170"/>
      <c r="HY292" s="170"/>
      <c r="HZ292" s="170"/>
      <c r="IA292" s="170"/>
      <c r="IB292" s="170"/>
      <c r="IC292" s="170"/>
      <c r="ID292" s="170"/>
      <c r="IE292" s="170"/>
      <c r="IF292" s="170"/>
      <c r="IG292" s="170"/>
      <c r="IH292" s="170"/>
      <c r="II292" s="170"/>
      <c r="IJ292" s="170"/>
      <c r="IK292" s="170"/>
      <c r="IL292" s="170"/>
      <c r="IM292" s="170"/>
      <c r="IN292" s="170"/>
      <c r="IO292" s="170"/>
      <c r="IP292" s="170"/>
      <c r="IQ292" s="170"/>
      <c r="IR292" s="170"/>
      <c r="IS292" s="170"/>
      <c r="IT292" s="170"/>
      <c r="IU292" s="170"/>
      <c r="IV292" s="170"/>
    </row>
    <row r="293" spans="1:256" s="25" customFormat="1">
      <c r="A293" s="493"/>
      <c r="B293" s="494"/>
      <c r="C293" s="495"/>
      <c r="D293" s="496"/>
      <c r="E293" s="140"/>
      <c r="F293" s="112"/>
      <c r="G293" s="169"/>
      <c r="H293" s="169"/>
      <c r="I293" s="313"/>
      <c r="J293" s="313"/>
      <c r="K293" s="313"/>
      <c r="L293" s="313"/>
      <c r="M293" s="313"/>
      <c r="N293" s="313"/>
      <c r="O293" s="313"/>
      <c r="P293" s="313"/>
      <c r="Q293" s="313"/>
      <c r="R293" s="313"/>
      <c r="S293" s="313"/>
      <c r="T293" s="169"/>
      <c r="U293" s="169"/>
      <c r="V293" s="169"/>
      <c r="W293" s="169"/>
      <c r="X293" s="169"/>
      <c r="Y293" s="169"/>
      <c r="Z293" s="169"/>
      <c r="AA293" s="169"/>
      <c r="AB293" s="169"/>
      <c r="AC293" s="169"/>
      <c r="AD293" s="169"/>
      <c r="AE293" s="169"/>
      <c r="AF293" s="169"/>
      <c r="AG293" s="169"/>
      <c r="AH293" s="169"/>
      <c r="AI293" s="169"/>
      <c r="AJ293" s="169"/>
      <c r="AK293" s="169"/>
      <c r="AL293" s="169"/>
      <c r="AM293" s="169"/>
      <c r="AN293" s="169"/>
      <c r="AO293" s="169"/>
      <c r="AP293" s="169"/>
      <c r="AQ293" s="169"/>
      <c r="AR293" s="169"/>
      <c r="AS293" s="169"/>
      <c r="AT293" s="170"/>
      <c r="AU293" s="170"/>
      <c r="AV293" s="170"/>
      <c r="AW293" s="170"/>
      <c r="AX293" s="170"/>
      <c r="AY293" s="170"/>
      <c r="AZ293" s="170"/>
      <c r="BA293" s="170"/>
      <c r="BB293" s="170"/>
      <c r="BC293" s="170"/>
      <c r="BD293" s="170"/>
      <c r="BE293" s="170"/>
      <c r="BF293" s="170"/>
      <c r="BG293" s="170"/>
      <c r="BH293" s="170"/>
      <c r="BI293" s="170"/>
      <c r="BJ293" s="170"/>
      <c r="BK293" s="170"/>
      <c r="BL293" s="170"/>
      <c r="BM293" s="170"/>
      <c r="BN293" s="170"/>
      <c r="BO293" s="170"/>
      <c r="BP293" s="170"/>
      <c r="BQ293" s="170"/>
      <c r="BR293" s="170"/>
      <c r="BS293" s="170"/>
      <c r="BT293" s="170"/>
      <c r="BU293" s="170"/>
      <c r="BV293" s="170"/>
      <c r="BW293" s="170"/>
      <c r="BX293" s="170"/>
      <c r="BY293" s="170"/>
      <c r="BZ293" s="170"/>
      <c r="CA293" s="170"/>
      <c r="CB293" s="170"/>
      <c r="CC293" s="170"/>
      <c r="CD293" s="170"/>
      <c r="CE293" s="170"/>
      <c r="CF293" s="170"/>
      <c r="CG293" s="170"/>
      <c r="CH293" s="170"/>
      <c r="CI293" s="170"/>
      <c r="CJ293" s="170"/>
      <c r="CK293" s="170"/>
      <c r="CL293" s="170"/>
      <c r="CM293" s="170"/>
      <c r="CN293" s="170"/>
      <c r="CO293" s="170"/>
      <c r="CP293" s="170"/>
      <c r="CQ293" s="170"/>
      <c r="CR293" s="170"/>
      <c r="CS293" s="170"/>
      <c r="CT293" s="170"/>
      <c r="CU293" s="170"/>
      <c r="CV293" s="170"/>
      <c r="CW293" s="170"/>
      <c r="CX293" s="170"/>
      <c r="CY293" s="170"/>
      <c r="CZ293" s="170"/>
      <c r="DA293" s="170"/>
      <c r="DB293" s="170"/>
      <c r="DC293" s="170"/>
      <c r="DD293" s="170"/>
      <c r="DE293" s="170"/>
      <c r="DF293" s="170"/>
      <c r="DG293" s="170"/>
      <c r="DH293" s="170"/>
      <c r="DI293" s="170"/>
      <c r="DJ293" s="170"/>
      <c r="DK293" s="170"/>
      <c r="DL293" s="170"/>
      <c r="DM293" s="170"/>
      <c r="DN293" s="170"/>
      <c r="DO293" s="170"/>
      <c r="DP293" s="170"/>
      <c r="DQ293" s="170"/>
      <c r="DR293" s="170"/>
      <c r="DS293" s="170"/>
      <c r="DT293" s="170"/>
      <c r="DU293" s="170"/>
      <c r="DV293" s="170"/>
      <c r="DW293" s="170"/>
      <c r="DX293" s="170"/>
      <c r="DY293" s="170"/>
      <c r="DZ293" s="170"/>
      <c r="EA293" s="170"/>
      <c r="EB293" s="170"/>
      <c r="EC293" s="170"/>
      <c r="ED293" s="170"/>
      <c r="EE293" s="170"/>
      <c r="EF293" s="170"/>
      <c r="EG293" s="170"/>
      <c r="EH293" s="170"/>
      <c r="EI293" s="170"/>
      <c r="EJ293" s="170"/>
      <c r="EK293" s="170"/>
      <c r="EL293" s="170"/>
      <c r="EM293" s="170"/>
      <c r="EN293" s="170"/>
      <c r="EO293" s="170"/>
      <c r="EP293" s="170"/>
      <c r="EQ293" s="170"/>
      <c r="ER293" s="170"/>
      <c r="ES293" s="170"/>
      <c r="ET293" s="170"/>
      <c r="EU293" s="170"/>
      <c r="EV293" s="170"/>
      <c r="EW293" s="170"/>
      <c r="EX293" s="170"/>
      <c r="EY293" s="170"/>
      <c r="EZ293" s="170"/>
      <c r="FA293" s="170"/>
      <c r="FB293" s="170"/>
      <c r="FC293" s="170"/>
      <c r="FD293" s="170"/>
      <c r="FE293" s="170"/>
      <c r="FF293" s="170"/>
      <c r="FG293" s="170"/>
      <c r="FH293" s="170"/>
      <c r="FI293" s="170"/>
      <c r="FJ293" s="170"/>
      <c r="FK293" s="170"/>
      <c r="FL293" s="170"/>
      <c r="FM293" s="170"/>
      <c r="FN293" s="170"/>
      <c r="FO293" s="170"/>
      <c r="FP293" s="170"/>
      <c r="FQ293" s="170"/>
      <c r="FR293" s="170"/>
      <c r="FS293" s="170"/>
      <c r="FT293" s="170"/>
      <c r="FU293" s="170"/>
      <c r="FV293" s="170"/>
      <c r="FW293" s="170"/>
      <c r="FX293" s="170"/>
      <c r="FY293" s="170"/>
      <c r="FZ293" s="170"/>
      <c r="GA293" s="170"/>
      <c r="GB293" s="170"/>
      <c r="GC293" s="170"/>
      <c r="GD293" s="170"/>
      <c r="GE293" s="170"/>
      <c r="GF293" s="170"/>
      <c r="GG293" s="170"/>
      <c r="GH293" s="170"/>
      <c r="GI293" s="170"/>
      <c r="GJ293" s="170"/>
      <c r="GK293" s="170"/>
      <c r="GL293" s="170"/>
      <c r="GM293" s="170"/>
      <c r="GN293" s="170"/>
      <c r="GO293" s="170"/>
      <c r="GP293" s="170"/>
      <c r="GQ293" s="170"/>
      <c r="GR293" s="170"/>
      <c r="GS293" s="170"/>
      <c r="GT293" s="170"/>
      <c r="GU293" s="170"/>
      <c r="GV293" s="170"/>
      <c r="GW293" s="170"/>
      <c r="GX293" s="170"/>
      <c r="GY293" s="170"/>
      <c r="GZ293" s="170"/>
      <c r="HA293" s="170"/>
      <c r="HB293" s="170"/>
      <c r="HC293" s="170"/>
      <c r="HD293" s="170"/>
      <c r="HE293" s="170"/>
      <c r="HF293" s="170"/>
      <c r="HG293" s="170"/>
      <c r="HH293" s="170"/>
      <c r="HI293" s="170"/>
      <c r="HJ293" s="170"/>
      <c r="HK293" s="170"/>
      <c r="HL293" s="170"/>
      <c r="HM293" s="170"/>
      <c r="HN293" s="170"/>
      <c r="HO293" s="170"/>
      <c r="HP293" s="170"/>
      <c r="HQ293" s="170"/>
      <c r="HR293" s="170"/>
      <c r="HS293" s="170"/>
      <c r="HT293" s="170"/>
      <c r="HU293" s="170"/>
      <c r="HV293" s="170"/>
      <c r="HW293" s="170"/>
      <c r="HX293" s="170"/>
      <c r="HY293" s="170"/>
      <c r="HZ293" s="170"/>
      <c r="IA293" s="170"/>
      <c r="IB293" s="170"/>
      <c r="IC293" s="170"/>
      <c r="ID293" s="170"/>
      <c r="IE293" s="170"/>
      <c r="IF293" s="170"/>
      <c r="IG293" s="170"/>
      <c r="IH293" s="170"/>
      <c r="II293" s="170"/>
      <c r="IJ293" s="170"/>
      <c r="IK293" s="170"/>
      <c r="IL293" s="170"/>
      <c r="IM293" s="170"/>
      <c r="IN293" s="170"/>
      <c r="IO293" s="170"/>
      <c r="IP293" s="170"/>
      <c r="IQ293" s="170"/>
      <c r="IR293" s="170"/>
      <c r="IS293" s="170"/>
      <c r="IT293" s="170"/>
      <c r="IU293" s="170"/>
      <c r="IV293" s="170"/>
    </row>
    <row r="294" spans="1:256" s="25" customFormat="1">
      <c r="A294" s="142" t="s">
        <v>6</v>
      </c>
      <c r="B294" s="889" t="s">
        <v>423</v>
      </c>
      <c r="C294" s="889"/>
      <c r="D294" s="889"/>
      <c r="E294" s="889"/>
      <c r="F294" s="889"/>
      <c r="G294" s="169"/>
      <c r="H294" s="169"/>
      <c r="I294" s="169"/>
      <c r="J294" s="169"/>
      <c r="K294" s="169"/>
      <c r="L294" s="169"/>
      <c r="M294" s="169"/>
      <c r="N294" s="169"/>
      <c r="O294" s="169"/>
      <c r="P294" s="169"/>
      <c r="Q294" s="169"/>
      <c r="R294" s="169"/>
      <c r="S294" s="169"/>
      <c r="T294" s="169"/>
      <c r="U294" s="169"/>
      <c r="V294" s="169"/>
      <c r="W294" s="169"/>
      <c r="X294" s="169"/>
      <c r="Y294" s="169"/>
      <c r="Z294" s="169"/>
      <c r="AA294" s="169"/>
      <c r="AB294" s="169"/>
      <c r="AC294" s="169"/>
      <c r="AD294" s="169"/>
      <c r="AE294" s="169"/>
      <c r="AF294" s="169"/>
      <c r="AG294" s="169"/>
      <c r="AH294" s="169"/>
      <c r="AI294" s="169"/>
      <c r="AJ294" s="169"/>
      <c r="AK294" s="169"/>
      <c r="AL294" s="169"/>
      <c r="AM294" s="169"/>
      <c r="AN294" s="169"/>
      <c r="AO294" s="169"/>
      <c r="AP294" s="169"/>
      <c r="AQ294" s="169"/>
      <c r="AR294" s="169"/>
      <c r="AS294" s="169"/>
      <c r="AT294" s="170"/>
      <c r="AU294" s="170"/>
      <c r="AV294" s="170"/>
      <c r="AW294" s="170"/>
      <c r="AX294" s="170"/>
      <c r="AY294" s="170"/>
      <c r="AZ294" s="170"/>
      <c r="BA294" s="170"/>
      <c r="BB294" s="170"/>
      <c r="BC294" s="170"/>
      <c r="BD294" s="170"/>
      <c r="BE294" s="170"/>
      <c r="BF294" s="170"/>
      <c r="BG294" s="170"/>
      <c r="BH294" s="170"/>
      <c r="BI294" s="170"/>
      <c r="BJ294" s="170"/>
      <c r="BK294" s="170"/>
      <c r="BL294" s="170"/>
      <c r="BM294" s="170"/>
      <c r="BN294" s="170"/>
      <c r="BO294" s="170"/>
      <c r="BP294" s="170"/>
      <c r="BQ294" s="170"/>
      <c r="BR294" s="170"/>
      <c r="BS294" s="170"/>
      <c r="BT294" s="170"/>
      <c r="BU294" s="170"/>
      <c r="BV294" s="170"/>
      <c r="BW294" s="170"/>
      <c r="BX294" s="170"/>
      <c r="BY294" s="170"/>
      <c r="BZ294" s="170"/>
      <c r="CA294" s="170"/>
      <c r="CB294" s="170"/>
      <c r="CC294" s="170"/>
      <c r="CD294" s="170"/>
      <c r="CE294" s="170"/>
      <c r="CF294" s="170"/>
      <c r="CG294" s="170"/>
      <c r="CH294" s="170"/>
      <c r="CI294" s="170"/>
      <c r="CJ294" s="170"/>
      <c r="CK294" s="170"/>
      <c r="CL294" s="170"/>
      <c r="CM294" s="170"/>
      <c r="CN294" s="170"/>
      <c r="CO294" s="170"/>
      <c r="CP294" s="170"/>
      <c r="CQ294" s="170"/>
      <c r="CR294" s="170"/>
      <c r="CS294" s="170"/>
      <c r="CT294" s="170"/>
      <c r="CU294" s="170"/>
      <c r="CV294" s="170"/>
      <c r="CW294" s="170"/>
      <c r="CX294" s="170"/>
      <c r="CY294" s="170"/>
      <c r="CZ294" s="170"/>
      <c r="DA294" s="170"/>
      <c r="DB294" s="170"/>
      <c r="DC294" s="170"/>
      <c r="DD294" s="170"/>
      <c r="DE294" s="170"/>
      <c r="DF294" s="170"/>
      <c r="DG294" s="170"/>
      <c r="DH294" s="170"/>
      <c r="DI294" s="170"/>
      <c r="DJ294" s="170"/>
      <c r="DK294" s="170"/>
      <c r="DL294" s="170"/>
      <c r="DM294" s="170"/>
      <c r="DN294" s="170"/>
      <c r="DO294" s="170"/>
      <c r="DP294" s="170"/>
      <c r="DQ294" s="170"/>
      <c r="DR294" s="170"/>
      <c r="DS294" s="170"/>
      <c r="DT294" s="170"/>
      <c r="DU294" s="170"/>
      <c r="DV294" s="170"/>
      <c r="DW294" s="170"/>
      <c r="DX294" s="170"/>
      <c r="DY294" s="170"/>
      <c r="DZ294" s="170"/>
      <c r="EA294" s="170"/>
      <c r="EB294" s="170"/>
      <c r="EC294" s="170"/>
      <c r="ED294" s="170"/>
      <c r="EE294" s="170"/>
      <c r="EF294" s="170"/>
      <c r="EG294" s="170"/>
      <c r="EH294" s="170"/>
      <c r="EI294" s="170"/>
      <c r="EJ294" s="170"/>
      <c r="EK294" s="170"/>
      <c r="EL294" s="170"/>
      <c r="EM294" s="170"/>
      <c r="EN294" s="170"/>
      <c r="EO294" s="170"/>
      <c r="EP294" s="170"/>
      <c r="EQ294" s="170"/>
      <c r="ER294" s="170"/>
      <c r="ES294" s="170"/>
      <c r="ET294" s="170"/>
      <c r="EU294" s="170"/>
      <c r="EV294" s="170"/>
      <c r="EW294" s="170"/>
      <c r="EX294" s="170"/>
      <c r="EY294" s="170"/>
      <c r="EZ294" s="170"/>
      <c r="FA294" s="170"/>
      <c r="FB294" s="170"/>
      <c r="FC294" s="170"/>
      <c r="FD294" s="170"/>
      <c r="FE294" s="170"/>
      <c r="FF294" s="170"/>
      <c r="FG294" s="170"/>
      <c r="FH294" s="170"/>
      <c r="FI294" s="170"/>
      <c r="FJ294" s="170"/>
      <c r="FK294" s="170"/>
      <c r="FL294" s="170"/>
      <c r="FM294" s="170"/>
      <c r="FN294" s="170"/>
      <c r="FO294" s="170"/>
      <c r="FP294" s="170"/>
      <c r="FQ294" s="170"/>
      <c r="FR294" s="170"/>
      <c r="FS294" s="170"/>
      <c r="FT294" s="170"/>
      <c r="FU294" s="170"/>
      <c r="FV294" s="170"/>
      <c r="FW294" s="170"/>
      <c r="FX294" s="170"/>
      <c r="FY294" s="170"/>
      <c r="FZ294" s="170"/>
      <c r="GA294" s="170"/>
      <c r="GB294" s="170"/>
      <c r="GC294" s="170"/>
      <c r="GD294" s="170"/>
      <c r="GE294" s="170"/>
      <c r="GF294" s="170"/>
      <c r="GG294" s="170"/>
      <c r="GH294" s="170"/>
      <c r="GI294" s="170"/>
      <c r="GJ294" s="170"/>
      <c r="GK294" s="170"/>
      <c r="GL294" s="170"/>
      <c r="GM294" s="170"/>
      <c r="GN294" s="170"/>
      <c r="GO294" s="170"/>
      <c r="GP294" s="170"/>
      <c r="GQ294" s="170"/>
      <c r="GR294" s="170"/>
      <c r="GS294" s="170"/>
      <c r="GT294" s="170"/>
      <c r="GU294" s="170"/>
      <c r="GV294" s="170"/>
      <c r="GW294" s="170"/>
      <c r="GX294" s="170"/>
      <c r="GY294" s="170"/>
      <c r="GZ294" s="170"/>
      <c r="HA294" s="170"/>
      <c r="HB294" s="170"/>
      <c r="HC294" s="170"/>
      <c r="HD294" s="170"/>
      <c r="HE294" s="170"/>
      <c r="HF294" s="170"/>
      <c r="HG294" s="170"/>
      <c r="HH294" s="170"/>
      <c r="HI294" s="170"/>
      <c r="HJ294" s="170"/>
      <c r="HK294" s="170"/>
      <c r="HL294" s="170"/>
      <c r="HM294" s="170"/>
      <c r="HN294" s="170"/>
      <c r="HO294" s="170"/>
      <c r="HP294" s="170"/>
      <c r="HQ294" s="170"/>
      <c r="HR294" s="170"/>
      <c r="HS294" s="170"/>
      <c r="HT294" s="170"/>
      <c r="HU294" s="170"/>
      <c r="HV294" s="170"/>
      <c r="HW294" s="170"/>
      <c r="HX294" s="170"/>
      <c r="HY294" s="170"/>
      <c r="HZ294" s="170"/>
      <c r="IA294" s="170"/>
      <c r="IB294" s="170"/>
      <c r="IC294" s="170"/>
      <c r="ID294" s="170"/>
      <c r="IE294" s="170"/>
      <c r="IF294" s="170"/>
      <c r="IG294" s="170"/>
      <c r="IH294" s="170"/>
      <c r="II294" s="170"/>
      <c r="IJ294" s="170"/>
      <c r="IK294" s="170"/>
      <c r="IL294" s="170"/>
      <c r="IM294" s="170"/>
      <c r="IN294" s="170"/>
      <c r="IO294" s="170"/>
      <c r="IP294" s="170"/>
      <c r="IQ294" s="170"/>
      <c r="IR294" s="170"/>
      <c r="IS294" s="170"/>
      <c r="IT294" s="170"/>
      <c r="IU294" s="170"/>
      <c r="IV294" s="170"/>
    </row>
    <row r="295" spans="1:256" s="25" customFormat="1">
      <c r="A295" s="497"/>
      <c r="B295" s="614"/>
      <c r="C295" s="613"/>
      <c r="D295" s="498"/>
      <c r="E295" s="499"/>
      <c r="F295" s="611"/>
      <c r="G295" s="169"/>
      <c r="H295" s="169"/>
      <c r="I295" s="313"/>
      <c r="J295" s="313"/>
      <c r="K295" s="313"/>
      <c r="L295" s="313"/>
      <c r="M295" s="313"/>
      <c r="N295" s="313"/>
      <c r="O295" s="313"/>
      <c r="P295" s="313"/>
      <c r="Q295" s="313"/>
      <c r="R295" s="313"/>
      <c r="S295" s="313"/>
      <c r="T295" s="169"/>
      <c r="U295" s="169"/>
      <c r="V295" s="169"/>
      <c r="W295" s="169"/>
      <c r="X295" s="169"/>
      <c r="Y295" s="169"/>
      <c r="Z295" s="169"/>
      <c r="AA295" s="169"/>
      <c r="AB295" s="169"/>
      <c r="AC295" s="169"/>
      <c r="AD295" s="169"/>
      <c r="AE295" s="169"/>
      <c r="AF295" s="169"/>
      <c r="AG295" s="169"/>
      <c r="AH295" s="169"/>
      <c r="AI295" s="169"/>
      <c r="AJ295" s="169"/>
      <c r="AK295" s="169"/>
      <c r="AL295" s="169"/>
      <c r="AM295" s="169"/>
      <c r="AN295" s="169"/>
      <c r="AO295" s="169"/>
      <c r="AP295" s="169"/>
      <c r="AQ295" s="169"/>
      <c r="AR295" s="169"/>
      <c r="AS295" s="169"/>
      <c r="AT295" s="170"/>
      <c r="AU295" s="170"/>
      <c r="AV295" s="170"/>
      <c r="AW295" s="170"/>
      <c r="AX295" s="170"/>
      <c r="AY295" s="170"/>
      <c r="AZ295" s="170"/>
      <c r="BA295" s="170"/>
      <c r="BB295" s="170"/>
      <c r="BC295" s="170"/>
      <c r="BD295" s="170"/>
      <c r="BE295" s="170"/>
      <c r="BF295" s="170"/>
      <c r="BG295" s="170"/>
      <c r="BH295" s="170"/>
      <c r="BI295" s="170"/>
      <c r="BJ295" s="170"/>
      <c r="BK295" s="170"/>
      <c r="BL295" s="170"/>
      <c r="BM295" s="170"/>
      <c r="BN295" s="170"/>
      <c r="BO295" s="170"/>
      <c r="BP295" s="170"/>
      <c r="BQ295" s="170"/>
      <c r="BR295" s="170"/>
      <c r="BS295" s="170"/>
      <c r="BT295" s="170"/>
      <c r="BU295" s="170"/>
      <c r="BV295" s="170"/>
      <c r="BW295" s="170"/>
      <c r="BX295" s="170"/>
      <c r="BY295" s="170"/>
      <c r="BZ295" s="170"/>
      <c r="CA295" s="170"/>
      <c r="CB295" s="170"/>
      <c r="CC295" s="170"/>
      <c r="CD295" s="170"/>
      <c r="CE295" s="170"/>
      <c r="CF295" s="170"/>
      <c r="CG295" s="170"/>
      <c r="CH295" s="170"/>
      <c r="CI295" s="170"/>
      <c r="CJ295" s="170"/>
      <c r="CK295" s="170"/>
      <c r="CL295" s="170"/>
      <c r="CM295" s="170"/>
      <c r="CN295" s="170"/>
      <c r="CO295" s="170"/>
      <c r="CP295" s="170"/>
      <c r="CQ295" s="170"/>
      <c r="CR295" s="170"/>
      <c r="CS295" s="170"/>
      <c r="CT295" s="170"/>
      <c r="CU295" s="170"/>
      <c r="CV295" s="170"/>
      <c r="CW295" s="170"/>
      <c r="CX295" s="170"/>
      <c r="CY295" s="170"/>
      <c r="CZ295" s="170"/>
      <c r="DA295" s="170"/>
      <c r="DB295" s="170"/>
      <c r="DC295" s="170"/>
      <c r="DD295" s="170"/>
      <c r="DE295" s="170"/>
      <c r="DF295" s="170"/>
      <c r="DG295" s="170"/>
      <c r="DH295" s="170"/>
      <c r="DI295" s="170"/>
      <c r="DJ295" s="170"/>
      <c r="DK295" s="170"/>
      <c r="DL295" s="170"/>
      <c r="DM295" s="170"/>
      <c r="DN295" s="170"/>
      <c r="DO295" s="170"/>
      <c r="DP295" s="170"/>
      <c r="DQ295" s="170"/>
      <c r="DR295" s="170"/>
      <c r="DS295" s="170"/>
      <c r="DT295" s="170"/>
      <c r="DU295" s="170"/>
      <c r="DV295" s="170"/>
      <c r="DW295" s="170"/>
      <c r="DX295" s="170"/>
      <c r="DY295" s="170"/>
      <c r="DZ295" s="170"/>
      <c r="EA295" s="170"/>
      <c r="EB295" s="170"/>
      <c r="EC295" s="170"/>
      <c r="ED295" s="170"/>
      <c r="EE295" s="170"/>
      <c r="EF295" s="170"/>
      <c r="EG295" s="170"/>
      <c r="EH295" s="170"/>
      <c r="EI295" s="170"/>
      <c r="EJ295" s="170"/>
      <c r="EK295" s="170"/>
      <c r="EL295" s="170"/>
      <c r="EM295" s="170"/>
      <c r="EN295" s="170"/>
      <c r="EO295" s="170"/>
      <c r="EP295" s="170"/>
      <c r="EQ295" s="170"/>
      <c r="ER295" s="170"/>
      <c r="ES295" s="170"/>
      <c r="ET295" s="170"/>
      <c r="EU295" s="170"/>
      <c r="EV295" s="170"/>
      <c r="EW295" s="170"/>
      <c r="EX295" s="170"/>
      <c r="EY295" s="170"/>
      <c r="EZ295" s="170"/>
      <c r="FA295" s="170"/>
      <c r="FB295" s="170"/>
      <c r="FC295" s="170"/>
      <c r="FD295" s="170"/>
      <c r="FE295" s="170"/>
      <c r="FF295" s="170"/>
      <c r="FG295" s="170"/>
      <c r="FH295" s="170"/>
      <c r="FI295" s="170"/>
      <c r="FJ295" s="170"/>
      <c r="FK295" s="170"/>
      <c r="FL295" s="170"/>
      <c r="FM295" s="170"/>
      <c r="FN295" s="170"/>
      <c r="FO295" s="170"/>
      <c r="FP295" s="170"/>
      <c r="FQ295" s="170"/>
      <c r="FR295" s="170"/>
      <c r="FS295" s="170"/>
      <c r="FT295" s="170"/>
      <c r="FU295" s="170"/>
      <c r="FV295" s="170"/>
      <c r="FW295" s="170"/>
      <c r="FX295" s="170"/>
      <c r="FY295" s="170"/>
      <c r="FZ295" s="170"/>
      <c r="GA295" s="170"/>
      <c r="GB295" s="170"/>
      <c r="GC295" s="170"/>
      <c r="GD295" s="170"/>
      <c r="GE295" s="170"/>
      <c r="GF295" s="170"/>
      <c r="GG295" s="170"/>
      <c r="GH295" s="170"/>
      <c r="GI295" s="170"/>
      <c r="GJ295" s="170"/>
      <c r="GK295" s="170"/>
      <c r="GL295" s="170"/>
      <c r="GM295" s="170"/>
      <c r="GN295" s="170"/>
      <c r="GO295" s="170"/>
      <c r="GP295" s="170"/>
      <c r="GQ295" s="170"/>
      <c r="GR295" s="170"/>
      <c r="GS295" s="170"/>
      <c r="GT295" s="170"/>
      <c r="GU295" s="170"/>
      <c r="GV295" s="170"/>
      <c r="GW295" s="170"/>
      <c r="GX295" s="170"/>
      <c r="GY295" s="170"/>
      <c r="GZ295" s="170"/>
      <c r="HA295" s="170"/>
      <c r="HB295" s="170"/>
      <c r="HC295" s="170"/>
      <c r="HD295" s="170"/>
      <c r="HE295" s="170"/>
      <c r="HF295" s="170"/>
      <c r="HG295" s="170"/>
      <c r="HH295" s="170"/>
      <c r="HI295" s="170"/>
      <c r="HJ295" s="170"/>
      <c r="HK295" s="170"/>
      <c r="HL295" s="170"/>
      <c r="HM295" s="170"/>
      <c r="HN295" s="170"/>
      <c r="HO295" s="170"/>
      <c r="HP295" s="170"/>
      <c r="HQ295" s="170"/>
      <c r="HR295" s="170"/>
      <c r="HS295" s="170"/>
      <c r="HT295" s="170"/>
      <c r="HU295" s="170"/>
      <c r="HV295" s="170"/>
      <c r="HW295" s="170"/>
      <c r="HX295" s="170"/>
      <c r="HY295" s="170"/>
      <c r="HZ295" s="170"/>
      <c r="IA295" s="170"/>
      <c r="IB295" s="170"/>
      <c r="IC295" s="170"/>
      <c r="ID295" s="170"/>
      <c r="IE295" s="170"/>
      <c r="IF295" s="170"/>
      <c r="IG295" s="170"/>
      <c r="IH295" s="170"/>
      <c r="II295" s="170"/>
      <c r="IJ295" s="170"/>
      <c r="IK295" s="170"/>
      <c r="IL295" s="170"/>
      <c r="IM295" s="170"/>
      <c r="IN295" s="170"/>
      <c r="IO295" s="170"/>
      <c r="IP295" s="170"/>
      <c r="IQ295" s="170"/>
      <c r="IR295" s="170"/>
      <c r="IS295" s="170"/>
      <c r="IT295" s="170"/>
      <c r="IU295" s="170"/>
      <c r="IV295" s="170"/>
    </row>
    <row r="296" spans="1:256" s="25" customFormat="1" ht="145.19999999999999">
      <c r="A296" s="141" t="s">
        <v>7</v>
      </c>
      <c r="B296" s="137" t="s">
        <v>424</v>
      </c>
      <c r="C296" s="687" t="s">
        <v>51</v>
      </c>
      <c r="D296" s="500">
        <v>115.2</v>
      </c>
      <c r="E296" s="94"/>
      <c r="F296" s="501">
        <f>D296*E296</f>
        <v>0</v>
      </c>
      <c r="G296" s="169"/>
      <c r="H296" s="169"/>
      <c r="I296" s="169"/>
      <c r="J296" s="169"/>
      <c r="K296" s="169"/>
      <c r="L296" s="169"/>
      <c r="M296" s="169"/>
      <c r="N296" s="169"/>
      <c r="O296" s="169"/>
      <c r="P296" s="169"/>
      <c r="Q296" s="169"/>
      <c r="R296" s="169"/>
      <c r="S296" s="169"/>
      <c r="T296" s="169"/>
      <c r="U296" s="169"/>
      <c r="V296" s="169"/>
      <c r="W296" s="169"/>
      <c r="X296" s="169"/>
      <c r="Y296" s="169"/>
      <c r="Z296" s="169"/>
      <c r="AA296" s="169"/>
      <c r="AB296" s="169"/>
      <c r="AC296" s="169"/>
      <c r="AD296" s="169"/>
      <c r="AE296" s="169"/>
      <c r="AF296" s="169"/>
      <c r="AG296" s="169"/>
      <c r="AH296" s="169"/>
      <c r="AI296" s="169"/>
      <c r="AJ296" s="169"/>
      <c r="AK296" s="169"/>
      <c r="AL296" s="169"/>
      <c r="AM296" s="169"/>
      <c r="AN296" s="169"/>
      <c r="AO296" s="169"/>
      <c r="AP296" s="169"/>
      <c r="AQ296" s="169"/>
      <c r="AR296" s="169"/>
      <c r="AS296" s="169"/>
      <c r="AT296" s="170"/>
      <c r="AU296" s="170"/>
      <c r="AV296" s="170"/>
      <c r="AW296" s="170"/>
      <c r="AX296" s="170"/>
      <c r="AY296" s="170"/>
      <c r="AZ296" s="170"/>
      <c r="BA296" s="170"/>
      <c r="BB296" s="170"/>
      <c r="BC296" s="170"/>
      <c r="BD296" s="170"/>
      <c r="BE296" s="170"/>
      <c r="BF296" s="170"/>
      <c r="BG296" s="170"/>
      <c r="BH296" s="170"/>
      <c r="BI296" s="170"/>
      <c r="BJ296" s="170"/>
      <c r="BK296" s="170"/>
      <c r="BL296" s="170"/>
      <c r="BM296" s="170"/>
      <c r="BN296" s="170"/>
      <c r="BO296" s="170"/>
      <c r="BP296" s="170"/>
      <c r="BQ296" s="170"/>
      <c r="BR296" s="170"/>
      <c r="BS296" s="170"/>
      <c r="BT296" s="170"/>
      <c r="BU296" s="170"/>
      <c r="BV296" s="170"/>
      <c r="BW296" s="170"/>
      <c r="BX296" s="170"/>
      <c r="BY296" s="170"/>
      <c r="BZ296" s="170"/>
      <c r="CA296" s="170"/>
      <c r="CB296" s="170"/>
      <c r="CC296" s="170"/>
      <c r="CD296" s="170"/>
      <c r="CE296" s="170"/>
      <c r="CF296" s="170"/>
      <c r="CG296" s="170"/>
      <c r="CH296" s="170"/>
      <c r="CI296" s="170"/>
      <c r="CJ296" s="170"/>
      <c r="CK296" s="170"/>
      <c r="CL296" s="170"/>
      <c r="CM296" s="170"/>
      <c r="CN296" s="170"/>
      <c r="CO296" s="170"/>
      <c r="CP296" s="170"/>
      <c r="CQ296" s="170"/>
      <c r="CR296" s="170"/>
      <c r="CS296" s="170"/>
      <c r="CT296" s="170"/>
      <c r="CU296" s="170"/>
      <c r="CV296" s="170"/>
      <c r="CW296" s="170"/>
      <c r="CX296" s="170"/>
      <c r="CY296" s="170"/>
      <c r="CZ296" s="170"/>
      <c r="DA296" s="170"/>
      <c r="DB296" s="170"/>
      <c r="DC296" s="170"/>
      <c r="DD296" s="170"/>
      <c r="DE296" s="170"/>
      <c r="DF296" s="170"/>
      <c r="DG296" s="170"/>
      <c r="DH296" s="170"/>
      <c r="DI296" s="170"/>
      <c r="DJ296" s="170"/>
      <c r="DK296" s="170"/>
      <c r="DL296" s="170"/>
      <c r="DM296" s="170"/>
      <c r="DN296" s="170"/>
      <c r="DO296" s="170"/>
      <c r="DP296" s="170"/>
      <c r="DQ296" s="170"/>
      <c r="DR296" s="170"/>
      <c r="DS296" s="170"/>
      <c r="DT296" s="170"/>
      <c r="DU296" s="170"/>
      <c r="DV296" s="170"/>
      <c r="DW296" s="170"/>
      <c r="DX296" s="170"/>
      <c r="DY296" s="170"/>
      <c r="DZ296" s="170"/>
      <c r="EA296" s="170"/>
      <c r="EB296" s="170"/>
      <c r="EC296" s="170"/>
      <c r="ED296" s="170"/>
      <c r="EE296" s="170"/>
      <c r="EF296" s="170"/>
      <c r="EG296" s="170"/>
      <c r="EH296" s="170"/>
      <c r="EI296" s="170"/>
      <c r="EJ296" s="170"/>
      <c r="EK296" s="170"/>
      <c r="EL296" s="170"/>
      <c r="EM296" s="170"/>
      <c r="EN296" s="170"/>
      <c r="EO296" s="170"/>
      <c r="EP296" s="170"/>
      <c r="EQ296" s="170"/>
      <c r="ER296" s="170"/>
      <c r="ES296" s="170"/>
      <c r="ET296" s="170"/>
      <c r="EU296" s="170"/>
      <c r="EV296" s="170"/>
      <c r="EW296" s="170"/>
      <c r="EX296" s="170"/>
      <c r="EY296" s="170"/>
      <c r="EZ296" s="170"/>
      <c r="FA296" s="170"/>
      <c r="FB296" s="170"/>
      <c r="FC296" s="170"/>
      <c r="FD296" s="170"/>
      <c r="FE296" s="170"/>
      <c r="FF296" s="170"/>
      <c r="FG296" s="170"/>
      <c r="FH296" s="170"/>
      <c r="FI296" s="170"/>
      <c r="FJ296" s="170"/>
      <c r="FK296" s="170"/>
      <c r="FL296" s="170"/>
      <c r="FM296" s="170"/>
      <c r="FN296" s="170"/>
      <c r="FO296" s="170"/>
      <c r="FP296" s="170"/>
      <c r="FQ296" s="170"/>
      <c r="FR296" s="170"/>
      <c r="FS296" s="170"/>
      <c r="FT296" s="170"/>
      <c r="FU296" s="170"/>
      <c r="FV296" s="170"/>
      <c r="FW296" s="170"/>
      <c r="FX296" s="170"/>
      <c r="FY296" s="170"/>
      <c r="FZ296" s="170"/>
      <c r="GA296" s="170"/>
      <c r="GB296" s="170"/>
      <c r="GC296" s="170"/>
      <c r="GD296" s="170"/>
      <c r="GE296" s="170"/>
      <c r="GF296" s="170"/>
      <c r="GG296" s="170"/>
      <c r="GH296" s="170"/>
      <c r="GI296" s="170"/>
      <c r="GJ296" s="170"/>
      <c r="GK296" s="170"/>
      <c r="GL296" s="170"/>
      <c r="GM296" s="170"/>
      <c r="GN296" s="170"/>
      <c r="GO296" s="170"/>
      <c r="GP296" s="170"/>
      <c r="GQ296" s="170"/>
      <c r="GR296" s="170"/>
      <c r="GS296" s="170"/>
      <c r="GT296" s="170"/>
      <c r="GU296" s="170"/>
      <c r="GV296" s="170"/>
      <c r="GW296" s="170"/>
      <c r="GX296" s="170"/>
      <c r="GY296" s="170"/>
      <c r="GZ296" s="170"/>
      <c r="HA296" s="170"/>
      <c r="HB296" s="170"/>
      <c r="HC296" s="170"/>
      <c r="HD296" s="170"/>
      <c r="HE296" s="170"/>
      <c r="HF296" s="170"/>
      <c r="HG296" s="170"/>
      <c r="HH296" s="170"/>
      <c r="HI296" s="170"/>
      <c r="HJ296" s="170"/>
      <c r="HK296" s="170"/>
      <c r="HL296" s="170"/>
      <c r="HM296" s="170"/>
      <c r="HN296" s="170"/>
      <c r="HO296" s="170"/>
      <c r="HP296" s="170"/>
      <c r="HQ296" s="170"/>
      <c r="HR296" s="170"/>
      <c r="HS296" s="170"/>
      <c r="HT296" s="170"/>
      <c r="HU296" s="170"/>
      <c r="HV296" s="170"/>
      <c r="HW296" s="170"/>
      <c r="HX296" s="170"/>
      <c r="HY296" s="170"/>
      <c r="HZ296" s="170"/>
      <c r="IA296" s="170"/>
      <c r="IB296" s="170"/>
      <c r="IC296" s="170"/>
      <c r="ID296" s="170"/>
      <c r="IE296" s="170"/>
      <c r="IF296" s="170"/>
      <c r="IG296" s="170"/>
      <c r="IH296" s="170"/>
      <c r="II296" s="170"/>
      <c r="IJ296" s="170"/>
      <c r="IK296" s="170"/>
      <c r="IL296" s="170"/>
      <c r="IM296" s="170"/>
      <c r="IN296" s="170"/>
      <c r="IO296" s="170"/>
      <c r="IP296" s="170"/>
      <c r="IQ296" s="170"/>
      <c r="IR296" s="170"/>
      <c r="IS296" s="170"/>
      <c r="IT296" s="170"/>
      <c r="IU296" s="170"/>
      <c r="IV296" s="170"/>
    </row>
    <row r="297" spans="1:256">
      <c r="A297" s="141"/>
      <c r="B297" s="127"/>
      <c r="C297" s="127"/>
      <c r="D297" s="502"/>
      <c r="E297" s="715"/>
      <c r="F297" s="127"/>
    </row>
    <row r="298" spans="1:256" ht="37.200000000000003" customHeight="1">
      <c r="A298" s="503" t="s">
        <v>8</v>
      </c>
      <c r="B298" s="504" t="s">
        <v>140</v>
      </c>
      <c r="C298" s="686" t="s">
        <v>31</v>
      </c>
      <c r="D298" s="502">
        <v>144</v>
      </c>
      <c r="E298" s="505"/>
      <c r="F298" s="501">
        <f>D298*E298</f>
        <v>0</v>
      </c>
      <c r="G298" s="25"/>
      <c r="H298" s="25"/>
      <c r="I298" s="313"/>
      <c r="J298" s="313"/>
      <c r="K298" s="313"/>
      <c r="L298" s="313"/>
      <c r="M298" s="313"/>
      <c r="N298" s="313"/>
      <c r="O298" s="313"/>
      <c r="P298" s="313"/>
      <c r="Q298" s="313"/>
      <c r="R298" s="313"/>
      <c r="S298" s="313"/>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25"/>
      <c r="CA298" s="25"/>
      <c r="CB298" s="25"/>
      <c r="CC298" s="25"/>
      <c r="CD298" s="25"/>
      <c r="CE298" s="25"/>
      <c r="CF298" s="25"/>
      <c r="CG298" s="25"/>
      <c r="CH298" s="25"/>
      <c r="CI298" s="25"/>
      <c r="CJ298" s="25"/>
      <c r="CK298" s="25"/>
      <c r="CL298" s="25"/>
      <c r="CM298" s="25"/>
      <c r="CN298" s="25"/>
      <c r="CO298" s="25"/>
      <c r="CP298" s="25"/>
      <c r="CQ298" s="25"/>
      <c r="CR298" s="25"/>
      <c r="CS298" s="25"/>
      <c r="CT298" s="25"/>
      <c r="CU298" s="25"/>
      <c r="CV298" s="25"/>
      <c r="CW298" s="25"/>
      <c r="CX298" s="25"/>
      <c r="CY298" s="25"/>
      <c r="CZ298" s="25"/>
      <c r="DA298" s="25"/>
      <c r="DB298" s="25"/>
      <c r="DC298" s="25"/>
      <c r="DD298" s="25"/>
      <c r="DE298" s="25"/>
      <c r="DF298" s="25"/>
      <c r="DG298" s="25"/>
      <c r="DH298" s="25"/>
      <c r="DI298" s="25"/>
      <c r="DJ298" s="25"/>
      <c r="DK298" s="25"/>
      <c r="DL298" s="25"/>
      <c r="DM298" s="25"/>
      <c r="DN298" s="25"/>
      <c r="DO298" s="25"/>
      <c r="DP298" s="25"/>
      <c r="DQ298" s="25"/>
      <c r="DR298" s="25"/>
      <c r="DS298" s="25"/>
      <c r="DT298" s="25"/>
      <c r="DU298" s="25"/>
      <c r="DV298" s="25"/>
      <c r="DW298" s="25"/>
      <c r="DX298" s="25"/>
      <c r="DY298" s="25"/>
      <c r="DZ298" s="25"/>
      <c r="EA298" s="25"/>
      <c r="EB298" s="25"/>
      <c r="EC298" s="25"/>
      <c r="ED298" s="25"/>
      <c r="EE298" s="25"/>
      <c r="EF298" s="25"/>
      <c r="EG298" s="25"/>
      <c r="EH298" s="25"/>
      <c r="EI298" s="25"/>
      <c r="EJ298" s="25"/>
      <c r="EK298" s="25"/>
      <c r="EL298" s="25"/>
      <c r="EM298" s="25"/>
      <c r="EN298" s="25"/>
      <c r="EO298" s="25"/>
      <c r="EP298" s="25"/>
      <c r="EQ298" s="25"/>
      <c r="ER298" s="25"/>
      <c r="ES298" s="25"/>
      <c r="ET298" s="25"/>
      <c r="EU298" s="25"/>
      <c r="EV298" s="25"/>
      <c r="EW298" s="25"/>
      <c r="EX298" s="25"/>
      <c r="EY298" s="25"/>
      <c r="EZ298" s="25"/>
      <c r="FA298" s="25"/>
      <c r="FB298" s="25"/>
      <c r="FC298" s="25"/>
      <c r="FD298" s="25"/>
      <c r="FE298" s="25"/>
      <c r="FF298" s="25"/>
      <c r="FG298" s="25"/>
      <c r="FH298" s="25"/>
      <c r="FI298" s="25"/>
      <c r="FJ298" s="25"/>
      <c r="FK298" s="25"/>
      <c r="FL298" s="25"/>
      <c r="FM298" s="25"/>
      <c r="FN298" s="25"/>
      <c r="FO298" s="25"/>
      <c r="FP298" s="25"/>
      <c r="FQ298" s="25"/>
      <c r="FR298" s="25"/>
      <c r="FS298" s="25"/>
      <c r="FT298" s="25"/>
      <c r="FU298" s="25"/>
      <c r="FV298" s="25"/>
      <c r="FW298" s="25"/>
      <c r="FX298" s="25"/>
      <c r="FY298" s="25"/>
      <c r="FZ298" s="25"/>
      <c r="GA298" s="25"/>
      <c r="GB298" s="25"/>
      <c r="GC298" s="25"/>
      <c r="GD298" s="25"/>
      <c r="GE298" s="25"/>
      <c r="GF298" s="25"/>
      <c r="GG298" s="25"/>
      <c r="GH298" s="25"/>
      <c r="GI298" s="25"/>
      <c r="GJ298" s="25"/>
      <c r="GK298" s="25"/>
      <c r="GL298" s="25"/>
      <c r="GM298" s="25"/>
      <c r="GN298" s="25"/>
      <c r="GO298" s="25"/>
      <c r="GP298" s="25"/>
      <c r="GQ298" s="25"/>
      <c r="GR298" s="25"/>
      <c r="GS298" s="25"/>
      <c r="GT298" s="25"/>
      <c r="GU298" s="25"/>
      <c r="GV298" s="25"/>
      <c r="GW298" s="25"/>
      <c r="GX298" s="25"/>
      <c r="GY298" s="25"/>
      <c r="GZ298" s="25"/>
      <c r="HA298" s="25"/>
      <c r="HB298" s="25"/>
      <c r="HC298" s="25"/>
      <c r="HD298" s="25"/>
      <c r="HE298" s="25"/>
      <c r="HF298" s="25"/>
      <c r="HG298" s="25"/>
      <c r="HH298" s="25"/>
      <c r="HI298" s="25"/>
      <c r="HJ298" s="25"/>
      <c r="HK298" s="25"/>
      <c r="HL298" s="25"/>
      <c r="HM298" s="25"/>
      <c r="HN298" s="25"/>
      <c r="HO298" s="25"/>
      <c r="HP298" s="25"/>
      <c r="HQ298" s="25"/>
      <c r="HR298" s="25"/>
      <c r="HS298" s="25"/>
      <c r="HT298" s="25"/>
      <c r="HU298" s="25"/>
      <c r="HV298" s="25"/>
      <c r="HW298" s="25"/>
      <c r="HX298" s="25"/>
      <c r="HY298" s="25"/>
      <c r="HZ298" s="25"/>
      <c r="IA298" s="25"/>
      <c r="IB298" s="25"/>
      <c r="IC298" s="25"/>
      <c r="ID298" s="25"/>
      <c r="IE298" s="25"/>
      <c r="IF298" s="25"/>
      <c r="IG298" s="25"/>
      <c r="IH298" s="25"/>
      <c r="II298" s="25"/>
      <c r="IJ298" s="25"/>
      <c r="IK298" s="25"/>
      <c r="IL298" s="25"/>
      <c r="IM298" s="25"/>
      <c r="IN298" s="25"/>
      <c r="IO298" s="25"/>
      <c r="IP298" s="25"/>
      <c r="IQ298" s="25"/>
      <c r="IR298" s="25"/>
      <c r="IS298" s="25"/>
      <c r="IT298" s="25"/>
      <c r="IU298" s="25"/>
      <c r="IV298" s="25"/>
    </row>
    <row r="299" spans="1:256">
      <c r="A299" s="503"/>
      <c r="B299" s="504"/>
      <c r="C299" s="686"/>
      <c r="D299" s="502"/>
      <c r="E299" s="505"/>
      <c r="F299" s="501"/>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25"/>
      <c r="CA299" s="25"/>
      <c r="CB299" s="25"/>
      <c r="CC299" s="25"/>
      <c r="CD299" s="25"/>
      <c r="CE299" s="25"/>
      <c r="CF299" s="25"/>
      <c r="CG299" s="25"/>
      <c r="CH299" s="25"/>
      <c r="CI299" s="25"/>
      <c r="CJ299" s="25"/>
      <c r="CK299" s="25"/>
      <c r="CL299" s="25"/>
      <c r="CM299" s="25"/>
      <c r="CN299" s="25"/>
      <c r="CO299" s="25"/>
      <c r="CP299" s="25"/>
      <c r="CQ299" s="25"/>
      <c r="CR299" s="25"/>
      <c r="CS299" s="25"/>
      <c r="CT299" s="25"/>
      <c r="CU299" s="25"/>
      <c r="CV299" s="25"/>
      <c r="CW299" s="25"/>
      <c r="CX299" s="25"/>
      <c r="CY299" s="25"/>
      <c r="CZ299" s="25"/>
      <c r="DA299" s="25"/>
      <c r="DB299" s="25"/>
      <c r="DC299" s="25"/>
      <c r="DD299" s="25"/>
      <c r="DE299" s="25"/>
      <c r="DF299" s="25"/>
      <c r="DG299" s="25"/>
      <c r="DH299" s="25"/>
      <c r="DI299" s="25"/>
      <c r="DJ299" s="25"/>
      <c r="DK299" s="25"/>
      <c r="DL299" s="25"/>
      <c r="DM299" s="25"/>
      <c r="DN299" s="25"/>
      <c r="DO299" s="25"/>
      <c r="DP299" s="25"/>
      <c r="DQ299" s="25"/>
      <c r="DR299" s="25"/>
      <c r="DS299" s="25"/>
      <c r="DT299" s="25"/>
      <c r="DU299" s="25"/>
      <c r="DV299" s="25"/>
      <c r="DW299" s="25"/>
      <c r="DX299" s="25"/>
      <c r="DY299" s="25"/>
      <c r="DZ299" s="25"/>
      <c r="EA299" s="25"/>
      <c r="EB299" s="25"/>
      <c r="EC299" s="25"/>
      <c r="ED299" s="25"/>
      <c r="EE299" s="25"/>
      <c r="EF299" s="25"/>
      <c r="EG299" s="25"/>
      <c r="EH299" s="25"/>
      <c r="EI299" s="25"/>
      <c r="EJ299" s="25"/>
      <c r="EK299" s="25"/>
      <c r="EL299" s="25"/>
      <c r="EM299" s="25"/>
      <c r="EN299" s="25"/>
      <c r="EO299" s="25"/>
      <c r="EP299" s="25"/>
      <c r="EQ299" s="25"/>
      <c r="ER299" s="25"/>
      <c r="ES299" s="25"/>
      <c r="ET299" s="25"/>
      <c r="EU299" s="25"/>
      <c r="EV299" s="25"/>
      <c r="EW299" s="25"/>
      <c r="EX299" s="25"/>
      <c r="EY299" s="25"/>
      <c r="EZ299" s="25"/>
      <c r="FA299" s="25"/>
      <c r="FB299" s="25"/>
      <c r="FC299" s="25"/>
      <c r="FD299" s="25"/>
      <c r="FE299" s="25"/>
      <c r="FF299" s="25"/>
      <c r="FG299" s="25"/>
      <c r="FH299" s="25"/>
      <c r="FI299" s="25"/>
      <c r="FJ299" s="25"/>
      <c r="FK299" s="25"/>
      <c r="FL299" s="25"/>
      <c r="FM299" s="25"/>
      <c r="FN299" s="25"/>
      <c r="FO299" s="25"/>
      <c r="FP299" s="25"/>
      <c r="FQ299" s="25"/>
      <c r="FR299" s="25"/>
      <c r="FS299" s="25"/>
      <c r="FT299" s="25"/>
      <c r="FU299" s="25"/>
      <c r="FV299" s="25"/>
      <c r="FW299" s="25"/>
      <c r="FX299" s="25"/>
      <c r="FY299" s="25"/>
      <c r="FZ299" s="25"/>
      <c r="GA299" s="25"/>
      <c r="GB299" s="25"/>
      <c r="GC299" s="25"/>
      <c r="GD299" s="25"/>
      <c r="GE299" s="25"/>
      <c r="GF299" s="25"/>
      <c r="GG299" s="25"/>
      <c r="GH299" s="25"/>
      <c r="GI299" s="25"/>
      <c r="GJ299" s="25"/>
      <c r="GK299" s="25"/>
      <c r="GL299" s="25"/>
      <c r="GM299" s="25"/>
      <c r="GN299" s="25"/>
      <c r="GO299" s="25"/>
      <c r="GP299" s="25"/>
      <c r="GQ299" s="25"/>
      <c r="GR299" s="25"/>
      <c r="GS299" s="25"/>
      <c r="GT299" s="25"/>
      <c r="GU299" s="25"/>
      <c r="GV299" s="25"/>
      <c r="GW299" s="25"/>
      <c r="GX299" s="25"/>
      <c r="GY299" s="25"/>
      <c r="GZ299" s="25"/>
      <c r="HA299" s="25"/>
      <c r="HB299" s="25"/>
      <c r="HC299" s="25"/>
      <c r="HD299" s="25"/>
      <c r="HE299" s="25"/>
      <c r="HF299" s="25"/>
      <c r="HG299" s="25"/>
      <c r="HH299" s="25"/>
      <c r="HI299" s="25"/>
      <c r="HJ299" s="25"/>
      <c r="HK299" s="25"/>
      <c r="HL299" s="25"/>
      <c r="HM299" s="25"/>
      <c r="HN299" s="25"/>
      <c r="HO299" s="25"/>
      <c r="HP299" s="25"/>
      <c r="HQ299" s="25"/>
      <c r="HR299" s="25"/>
      <c r="HS299" s="25"/>
      <c r="HT299" s="25"/>
      <c r="HU299" s="25"/>
      <c r="HV299" s="25"/>
      <c r="HW299" s="25"/>
      <c r="HX299" s="25"/>
      <c r="HY299" s="25"/>
      <c r="HZ299" s="25"/>
      <c r="IA299" s="25"/>
      <c r="IB299" s="25"/>
      <c r="IC299" s="25"/>
      <c r="ID299" s="25"/>
      <c r="IE299" s="25"/>
      <c r="IF299" s="25"/>
      <c r="IG299" s="25"/>
      <c r="IH299" s="25"/>
      <c r="II299" s="25"/>
      <c r="IJ299" s="25"/>
      <c r="IK299" s="25"/>
      <c r="IL299" s="25"/>
      <c r="IM299" s="25"/>
      <c r="IN299" s="25"/>
      <c r="IO299" s="25"/>
      <c r="IP299" s="25"/>
      <c r="IQ299" s="25"/>
      <c r="IR299" s="25"/>
      <c r="IS299" s="25"/>
      <c r="IT299" s="25"/>
      <c r="IU299" s="25"/>
      <c r="IV299" s="25"/>
    </row>
    <row r="300" spans="1:256" ht="39.6">
      <c r="A300" s="503" t="s">
        <v>24</v>
      </c>
      <c r="B300" s="137" t="s">
        <v>425</v>
      </c>
      <c r="C300" s="686" t="s">
        <v>426</v>
      </c>
      <c r="D300" s="502">
        <v>14.5</v>
      </c>
      <c r="E300" s="505"/>
      <c r="F300" s="501">
        <f>D300*E300</f>
        <v>0</v>
      </c>
      <c r="G300" s="25"/>
      <c r="H300" s="25"/>
      <c r="I300" s="313"/>
      <c r="J300" s="313"/>
      <c r="K300" s="313"/>
      <c r="L300" s="313"/>
      <c r="M300" s="313"/>
      <c r="N300" s="313"/>
      <c r="O300" s="313"/>
      <c r="P300" s="313"/>
      <c r="Q300" s="313"/>
      <c r="R300" s="313"/>
      <c r="S300" s="313"/>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25"/>
      <c r="CA300" s="25"/>
      <c r="CB300" s="25"/>
      <c r="CC300" s="25"/>
      <c r="CD300" s="25"/>
      <c r="CE300" s="25"/>
      <c r="CF300" s="25"/>
      <c r="CG300" s="25"/>
      <c r="CH300" s="25"/>
      <c r="CI300" s="25"/>
      <c r="CJ300" s="25"/>
      <c r="CK300" s="25"/>
      <c r="CL300" s="25"/>
      <c r="CM300" s="25"/>
      <c r="CN300" s="25"/>
      <c r="CO300" s="25"/>
      <c r="CP300" s="25"/>
      <c r="CQ300" s="25"/>
      <c r="CR300" s="25"/>
      <c r="CS300" s="25"/>
      <c r="CT300" s="25"/>
      <c r="CU300" s="25"/>
      <c r="CV300" s="25"/>
      <c r="CW300" s="25"/>
      <c r="CX300" s="25"/>
      <c r="CY300" s="25"/>
      <c r="CZ300" s="25"/>
      <c r="DA300" s="25"/>
      <c r="DB300" s="25"/>
      <c r="DC300" s="25"/>
      <c r="DD300" s="25"/>
      <c r="DE300" s="25"/>
      <c r="DF300" s="25"/>
      <c r="DG300" s="25"/>
      <c r="DH300" s="25"/>
      <c r="DI300" s="25"/>
      <c r="DJ300" s="25"/>
      <c r="DK300" s="25"/>
      <c r="DL300" s="25"/>
      <c r="DM300" s="25"/>
      <c r="DN300" s="25"/>
      <c r="DO300" s="25"/>
      <c r="DP300" s="25"/>
      <c r="DQ300" s="25"/>
      <c r="DR300" s="25"/>
      <c r="DS300" s="25"/>
      <c r="DT300" s="25"/>
      <c r="DU300" s="25"/>
      <c r="DV300" s="25"/>
      <c r="DW300" s="25"/>
      <c r="DX300" s="25"/>
      <c r="DY300" s="25"/>
      <c r="DZ300" s="25"/>
      <c r="EA300" s="25"/>
      <c r="EB300" s="25"/>
      <c r="EC300" s="25"/>
      <c r="ED300" s="25"/>
      <c r="EE300" s="25"/>
      <c r="EF300" s="25"/>
      <c r="EG300" s="25"/>
      <c r="EH300" s="25"/>
      <c r="EI300" s="25"/>
      <c r="EJ300" s="25"/>
      <c r="EK300" s="25"/>
      <c r="EL300" s="25"/>
      <c r="EM300" s="25"/>
      <c r="EN300" s="25"/>
      <c r="EO300" s="25"/>
      <c r="EP300" s="25"/>
      <c r="EQ300" s="25"/>
      <c r="ER300" s="25"/>
      <c r="ES300" s="25"/>
      <c r="ET300" s="25"/>
      <c r="EU300" s="25"/>
      <c r="EV300" s="25"/>
      <c r="EW300" s="25"/>
      <c r="EX300" s="25"/>
      <c r="EY300" s="25"/>
      <c r="EZ300" s="25"/>
      <c r="FA300" s="25"/>
      <c r="FB300" s="25"/>
      <c r="FC300" s="25"/>
      <c r="FD300" s="25"/>
      <c r="FE300" s="25"/>
      <c r="FF300" s="25"/>
      <c r="FG300" s="25"/>
      <c r="FH300" s="25"/>
      <c r="FI300" s="25"/>
      <c r="FJ300" s="25"/>
      <c r="FK300" s="25"/>
      <c r="FL300" s="25"/>
      <c r="FM300" s="25"/>
      <c r="FN300" s="25"/>
      <c r="FO300" s="25"/>
      <c r="FP300" s="25"/>
      <c r="FQ300" s="25"/>
      <c r="FR300" s="25"/>
      <c r="FS300" s="25"/>
      <c r="FT300" s="25"/>
      <c r="FU300" s="25"/>
      <c r="FV300" s="25"/>
      <c r="FW300" s="25"/>
      <c r="FX300" s="25"/>
      <c r="FY300" s="25"/>
      <c r="FZ300" s="25"/>
      <c r="GA300" s="25"/>
      <c r="GB300" s="25"/>
      <c r="GC300" s="25"/>
      <c r="GD300" s="25"/>
      <c r="GE300" s="25"/>
      <c r="GF300" s="25"/>
      <c r="GG300" s="25"/>
      <c r="GH300" s="25"/>
      <c r="GI300" s="25"/>
      <c r="GJ300" s="25"/>
      <c r="GK300" s="25"/>
      <c r="GL300" s="25"/>
      <c r="GM300" s="25"/>
      <c r="GN300" s="25"/>
      <c r="GO300" s="25"/>
      <c r="GP300" s="25"/>
      <c r="GQ300" s="25"/>
      <c r="GR300" s="25"/>
      <c r="GS300" s="25"/>
      <c r="GT300" s="25"/>
      <c r="GU300" s="25"/>
      <c r="GV300" s="25"/>
      <c r="GW300" s="25"/>
      <c r="GX300" s="25"/>
      <c r="GY300" s="25"/>
      <c r="GZ300" s="25"/>
      <c r="HA300" s="25"/>
      <c r="HB300" s="25"/>
      <c r="HC300" s="25"/>
      <c r="HD300" s="25"/>
      <c r="HE300" s="25"/>
      <c r="HF300" s="25"/>
      <c r="HG300" s="25"/>
      <c r="HH300" s="25"/>
      <c r="HI300" s="25"/>
      <c r="HJ300" s="25"/>
      <c r="HK300" s="25"/>
      <c r="HL300" s="25"/>
      <c r="HM300" s="25"/>
      <c r="HN300" s="25"/>
      <c r="HO300" s="25"/>
      <c r="HP300" s="25"/>
      <c r="HQ300" s="25"/>
      <c r="HR300" s="25"/>
      <c r="HS300" s="25"/>
      <c r="HT300" s="25"/>
      <c r="HU300" s="25"/>
      <c r="HV300" s="25"/>
      <c r="HW300" s="25"/>
      <c r="HX300" s="25"/>
      <c r="HY300" s="25"/>
      <c r="HZ300" s="25"/>
      <c r="IA300" s="25"/>
      <c r="IB300" s="25"/>
      <c r="IC300" s="25"/>
      <c r="ID300" s="25"/>
      <c r="IE300" s="25"/>
      <c r="IF300" s="25"/>
      <c r="IG300" s="25"/>
      <c r="IH300" s="25"/>
      <c r="II300" s="25"/>
      <c r="IJ300" s="25"/>
      <c r="IK300" s="25"/>
      <c r="IL300" s="25"/>
      <c r="IM300" s="25"/>
      <c r="IN300" s="25"/>
      <c r="IO300" s="25"/>
      <c r="IP300" s="25"/>
      <c r="IQ300" s="25"/>
      <c r="IR300" s="25"/>
      <c r="IS300" s="25"/>
      <c r="IT300" s="25"/>
      <c r="IU300" s="25"/>
      <c r="IV300" s="25"/>
    </row>
    <row r="301" spans="1:256">
      <c r="A301" s="503"/>
      <c r="B301" s="54"/>
      <c r="C301" s="69"/>
      <c r="D301" s="506"/>
      <c r="E301" s="505"/>
      <c r="F301" s="501"/>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25"/>
      <c r="CA301" s="25"/>
      <c r="CB301" s="25"/>
      <c r="CC301" s="25"/>
      <c r="CD301" s="25"/>
      <c r="CE301" s="25"/>
      <c r="CF301" s="25"/>
      <c r="CG301" s="25"/>
      <c r="CH301" s="25"/>
      <c r="CI301" s="25"/>
      <c r="CJ301" s="25"/>
      <c r="CK301" s="25"/>
      <c r="CL301" s="25"/>
      <c r="CM301" s="25"/>
      <c r="CN301" s="25"/>
      <c r="CO301" s="25"/>
      <c r="CP301" s="25"/>
      <c r="CQ301" s="25"/>
      <c r="CR301" s="25"/>
      <c r="CS301" s="25"/>
      <c r="CT301" s="25"/>
      <c r="CU301" s="25"/>
      <c r="CV301" s="25"/>
      <c r="CW301" s="25"/>
      <c r="CX301" s="25"/>
      <c r="CY301" s="25"/>
      <c r="CZ301" s="25"/>
      <c r="DA301" s="25"/>
      <c r="DB301" s="25"/>
      <c r="DC301" s="25"/>
      <c r="DD301" s="25"/>
      <c r="DE301" s="25"/>
      <c r="DF301" s="25"/>
      <c r="DG301" s="25"/>
      <c r="DH301" s="25"/>
      <c r="DI301" s="25"/>
      <c r="DJ301" s="25"/>
      <c r="DK301" s="25"/>
      <c r="DL301" s="25"/>
      <c r="DM301" s="25"/>
      <c r="DN301" s="25"/>
      <c r="DO301" s="25"/>
      <c r="DP301" s="25"/>
      <c r="DQ301" s="25"/>
      <c r="DR301" s="25"/>
      <c r="DS301" s="25"/>
      <c r="DT301" s="25"/>
      <c r="DU301" s="25"/>
      <c r="DV301" s="25"/>
      <c r="DW301" s="25"/>
      <c r="DX301" s="25"/>
      <c r="DY301" s="25"/>
      <c r="DZ301" s="25"/>
      <c r="EA301" s="25"/>
      <c r="EB301" s="25"/>
      <c r="EC301" s="25"/>
      <c r="ED301" s="25"/>
      <c r="EE301" s="25"/>
      <c r="EF301" s="25"/>
      <c r="EG301" s="25"/>
      <c r="EH301" s="25"/>
      <c r="EI301" s="25"/>
      <c r="EJ301" s="25"/>
      <c r="EK301" s="25"/>
      <c r="EL301" s="25"/>
      <c r="EM301" s="25"/>
      <c r="EN301" s="25"/>
      <c r="EO301" s="25"/>
      <c r="EP301" s="25"/>
      <c r="EQ301" s="25"/>
      <c r="ER301" s="25"/>
      <c r="ES301" s="25"/>
      <c r="ET301" s="25"/>
      <c r="EU301" s="25"/>
      <c r="EV301" s="25"/>
      <c r="EW301" s="25"/>
      <c r="EX301" s="25"/>
      <c r="EY301" s="25"/>
      <c r="EZ301" s="25"/>
      <c r="FA301" s="25"/>
      <c r="FB301" s="25"/>
      <c r="FC301" s="25"/>
      <c r="FD301" s="25"/>
      <c r="FE301" s="25"/>
      <c r="FF301" s="25"/>
      <c r="FG301" s="25"/>
      <c r="FH301" s="25"/>
      <c r="FI301" s="25"/>
      <c r="FJ301" s="25"/>
      <c r="FK301" s="25"/>
      <c r="FL301" s="25"/>
      <c r="FM301" s="25"/>
      <c r="FN301" s="25"/>
      <c r="FO301" s="25"/>
      <c r="FP301" s="25"/>
      <c r="FQ301" s="25"/>
      <c r="FR301" s="25"/>
      <c r="FS301" s="25"/>
      <c r="FT301" s="25"/>
      <c r="FU301" s="25"/>
      <c r="FV301" s="25"/>
      <c r="FW301" s="25"/>
      <c r="FX301" s="25"/>
      <c r="FY301" s="25"/>
      <c r="FZ301" s="25"/>
      <c r="GA301" s="25"/>
      <c r="GB301" s="25"/>
      <c r="GC301" s="25"/>
      <c r="GD301" s="25"/>
      <c r="GE301" s="25"/>
      <c r="GF301" s="25"/>
      <c r="GG301" s="25"/>
      <c r="GH301" s="25"/>
      <c r="GI301" s="25"/>
      <c r="GJ301" s="25"/>
      <c r="GK301" s="25"/>
      <c r="GL301" s="25"/>
      <c r="GM301" s="25"/>
      <c r="GN301" s="25"/>
      <c r="GO301" s="25"/>
      <c r="GP301" s="25"/>
      <c r="GQ301" s="25"/>
      <c r="GR301" s="25"/>
      <c r="GS301" s="25"/>
      <c r="GT301" s="25"/>
      <c r="GU301" s="25"/>
      <c r="GV301" s="25"/>
      <c r="GW301" s="25"/>
      <c r="GX301" s="25"/>
      <c r="GY301" s="25"/>
      <c r="GZ301" s="25"/>
      <c r="HA301" s="25"/>
      <c r="HB301" s="25"/>
      <c r="HC301" s="25"/>
      <c r="HD301" s="25"/>
      <c r="HE301" s="25"/>
      <c r="HF301" s="25"/>
      <c r="HG301" s="25"/>
      <c r="HH301" s="25"/>
      <c r="HI301" s="25"/>
      <c r="HJ301" s="25"/>
      <c r="HK301" s="25"/>
      <c r="HL301" s="25"/>
      <c r="HM301" s="25"/>
      <c r="HN301" s="25"/>
      <c r="HO301" s="25"/>
      <c r="HP301" s="25"/>
      <c r="HQ301" s="25"/>
      <c r="HR301" s="25"/>
      <c r="HS301" s="25"/>
      <c r="HT301" s="25"/>
      <c r="HU301" s="25"/>
      <c r="HV301" s="25"/>
      <c r="HW301" s="25"/>
      <c r="HX301" s="25"/>
      <c r="HY301" s="25"/>
      <c r="HZ301" s="25"/>
      <c r="IA301" s="25"/>
      <c r="IB301" s="25"/>
      <c r="IC301" s="25"/>
      <c r="ID301" s="25"/>
      <c r="IE301" s="25"/>
      <c r="IF301" s="25"/>
      <c r="IG301" s="25"/>
      <c r="IH301" s="25"/>
      <c r="II301" s="25"/>
      <c r="IJ301" s="25"/>
      <c r="IK301" s="25"/>
      <c r="IL301" s="25"/>
      <c r="IM301" s="25"/>
      <c r="IN301" s="25"/>
      <c r="IO301" s="25"/>
      <c r="IP301" s="25"/>
      <c r="IQ301" s="25"/>
      <c r="IR301" s="25"/>
      <c r="IS301" s="25"/>
      <c r="IT301" s="25"/>
      <c r="IU301" s="25"/>
      <c r="IV301" s="25"/>
    </row>
    <row r="302" spans="1:256" ht="57.6" customHeight="1">
      <c r="A302" s="497" t="s">
        <v>25</v>
      </c>
      <c r="B302" s="309" t="s">
        <v>309</v>
      </c>
      <c r="C302" s="310" t="s">
        <v>313</v>
      </c>
      <c r="D302" s="507">
        <v>180</v>
      </c>
      <c r="E302" s="308"/>
      <c r="F302" s="505">
        <f>D302*E302</f>
        <v>0</v>
      </c>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25"/>
      <c r="CA302" s="25"/>
      <c r="CB302" s="25"/>
      <c r="CC302" s="25"/>
      <c r="CD302" s="25"/>
      <c r="CE302" s="25"/>
      <c r="CF302" s="25"/>
      <c r="CG302" s="25"/>
      <c r="CH302" s="25"/>
      <c r="CI302" s="25"/>
      <c r="CJ302" s="25"/>
      <c r="CK302" s="25"/>
      <c r="CL302" s="25"/>
      <c r="CM302" s="25"/>
      <c r="CN302" s="25"/>
      <c r="CO302" s="25"/>
      <c r="CP302" s="25"/>
      <c r="CQ302" s="25"/>
      <c r="CR302" s="25"/>
      <c r="CS302" s="25"/>
      <c r="CT302" s="25"/>
      <c r="CU302" s="25"/>
      <c r="CV302" s="25"/>
      <c r="CW302" s="25"/>
      <c r="CX302" s="25"/>
      <c r="CY302" s="25"/>
      <c r="CZ302" s="25"/>
      <c r="DA302" s="25"/>
      <c r="DB302" s="25"/>
      <c r="DC302" s="25"/>
      <c r="DD302" s="25"/>
      <c r="DE302" s="25"/>
      <c r="DF302" s="25"/>
      <c r="DG302" s="25"/>
      <c r="DH302" s="25"/>
      <c r="DI302" s="25"/>
      <c r="DJ302" s="25"/>
      <c r="DK302" s="25"/>
      <c r="DL302" s="25"/>
      <c r="DM302" s="25"/>
      <c r="DN302" s="25"/>
      <c r="DO302" s="25"/>
      <c r="DP302" s="25"/>
      <c r="DQ302" s="25"/>
      <c r="DR302" s="25"/>
      <c r="DS302" s="25"/>
      <c r="DT302" s="25"/>
      <c r="DU302" s="25"/>
      <c r="DV302" s="25"/>
      <c r="DW302" s="25"/>
      <c r="DX302" s="25"/>
      <c r="DY302" s="25"/>
      <c r="DZ302" s="25"/>
      <c r="EA302" s="25"/>
      <c r="EB302" s="25"/>
      <c r="EC302" s="25"/>
      <c r="ED302" s="25"/>
      <c r="EE302" s="25"/>
      <c r="EF302" s="25"/>
      <c r="EG302" s="25"/>
      <c r="EH302" s="25"/>
      <c r="EI302" s="25"/>
      <c r="EJ302" s="25"/>
      <c r="EK302" s="25"/>
      <c r="EL302" s="25"/>
      <c r="EM302" s="25"/>
      <c r="EN302" s="25"/>
      <c r="EO302" s="25"/>
      <c r="EP302" s="25"/>
      <c r="EQ302" s="25"/>
      <c r="ER302" s="25"/>
      <c r="ES302" s="25"/>
      <c r="ET302" s="25"/>
      <c r="EU302" s="25"/>
      <c r="EV302" s="25"/>
      <c r="EW302" s="25"/>
      <c r="EX302" s="25"/>
      <c r="EY302" s="25"/>
      <c r="EZ302" s="25"/>
      <c r="FA302" s="25"/>
      <c r="FB302" s="25"/>
      <c r="FC302" s="25"/>
      <c r="FD302" s="25"/>
      <c r="FE302" s="25"/>
      <c r="FF302" s="25"/>
      <c r="FG302" s="25"/>
      <c r="FH302" s="25"/>
      <c r="FI302" s="25"/>
      <c r="FJ302" s="25"/>
      <c r="FK302" s="25"/>
      <c r="FL302" s="25"/>
      <c r="FM302" s="25"/>
      <c r="FN302" s="25"/>
      <c r="FO302" s="25"/>
      <c r="FP302" s="25"/>
      <c r="FQ302" s="25"/>
      <c r="FR302" s="25"/>
      <c r="FS302" s="25"/>
      <c r="FT302" s="25"/>
      <c r="FU302" s="25"/>
      <c r="FV302" s="25"/>
      <c r="FW302" s="25"/>
      <c r="FX302" s="25"/>
      <c r="FY302" s="25"/>
      <c r="FZ302" s="25"/>
      <c r="GA302" s="25"/>
      <c r="GB302" s="25"/>
      <c r="GC302" s="25"/>
      <c r="GD302" s="25"/>
      <c r="GE302" s="25"/>
      <c r="GF302" s="25"/>
      <c r="GG302" s="25"/>
      <c r="GH302" s="25"/>
      <c r="GI302" s="25"/>
      <c r="GJ302" s="25"/>
      <c r="GK302" s="25"/>
      <c r="GL302" s="25"/>
      <c r="GM302" s="25"/>
      <c r="GN302" s="25"/>
      <c r="GO302" s="25"/>
      <c r="GP302" s="25"/>
      <c r="GQ302" s="25"/>
      <c r="GR302" s="25"/>
      <c r="GS302" s="25"/>
      <c r="GT302" s="25"/>
      <c r="GU302" s="25"/>
      <c r="GV302" s="25"/>
      <c r="GW302" s="25"/>
      <c r="GX302" s="25"/>
      <c r="GY302" s="25"/>
      <c r="GZ302" s="25"/>
      <c r="HA302" s="25"/>
      <c r="HB302" s="25"/>
      <c r="HC302" s="25"/>
      <c r="HD302" s="25"/>
      <c r="HE302" s="25"/>
      <c r="HF302" s="25"/>
      <c r="HG302" s="25"/>
      <c r="HH302" s="25"/>
      <c r="HI302" s="25"/>
      <c r="HJ302" s="25"/>
      <c r="HK302" s="25"/>
      <c r="HL302" s="25"/>
      <c r="HM302" s="25"/>
      <c r="HN302" s="25"/>
      <c r="HO302" s="25"/>
      <c r="HP302" s="25"/>
      <c r="HQ302" s="25"/>
      <c r="HR302" s="25"/>
      <c r="HS302" s="25"/>
      <c r="HT302" s="25"/>
      <c r="HU302" s="25"/>
      <c r="HV302" s="25"/>
      <c r="HW302" s="25"/>
      <c r="HX302" s="25"/>
      <c r="HY302" s="25"/>
      <c r="HZ302" s="25"/>
      <c r="IA302" s="25"/>
      <c r="IB302" s="25"/>
      <c r="IC302" s="25"/>
      <c r="ID302" s="25"/>
      <c r="IE302" s="25"/>
      <c r="IF302" s="25"/>
      <c r="IG302" s="25"/>
      <c r="IH302" s="25"/>
      <c r="II302" s="25"/>
      <c r="IJ302" s="25"/>
      <c r="IK302" s="25"/>
      <c r="IL302" s="25"/>
      <c r="IM302" s="25"/>
      <c r="IN302" s="25"/>
      <c r="IO302" s="25"/>
      <c r="IP302" s="25"/>
      <c r="IQ302" s="25"/>
      <c r="IR302" s="25"/>
      <c r="IS302" s="25"/>
      <c r="IT302" s="25"/>
      <c r="IU302" s="25"/>
      <c r="IV302" s="25"/>
    </row>
    <row r="303" spans="1:256">
      <c r="A303" s="497"/>
      <c r="B303" s="614"/>
      <c r="C303" s="613"/>
      <c r="D303" s="498"/>
      <c r="E303" s="499"/>
      <c r="F303" s="611"/>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c r="BH303" s="25"/>
      <c r="BI303" s="25"/>
      <c r="BJ303" s="25"/>
      <c r="BK303" s="25"/>
      <c r="BL303" s="25"/>
      <c r="BM303" s="25"/>
      <c r="BN303" s="25"/>
      <c r="BO303" s="25"/>
      <c r="BP303" s="25"/>
      <c r="BQ303" s="25"/>
      <c r="BR303" s="25"/>
      <c r="BS303" s="25"/>
      <c r="BT303" s="25"/>
      <c r="BU303" s="25"/>
      <c r="BV303" s="25"/>
      <c r="BW303" s="25"/>
      <c r="BX303" s="25"/>
      <c r="BY303" s="25"/>
      <c r="BZ303" s="25"/>
      <c r="CA303" s="25"/>
      <c r="CB303" s="25"/>
      <c r="CC303" s="25"/>
      <c r="CD303" s="25"/>
      <c r="CE303" s="25"/>
      <c r="CF303" s="25"/>
      <c r="CG303" s="25"/>
      <c r="CH303" s="25"/>
      <c r="CI303" s="25"/>
      <c r="CJ303" s="25"/>
      <c r="CK303" s="25"/>
      <c r="CL303" s="25"/>
      <c r="CM303" s="25"/>
      <c r="CN303" s="25"/>
      <c r="CO303" s="25"/>
      <c r="CP303" s="25"/>
      <c r="CQ303" s="25"/>
      <c r="CR303" s="25"/>
      <c r="CS303" s="25"/>
      <c r="CT303" s="25"/>
      <c r="CU303" s="25"/>
      <c r="CV303" s="25"/>
      <c r="CW303" s="25"/>
      <c r="CX303" s="25"/>
      <c r="CY303" s="25"/>
      <c r="CZ303" s="25"/>
      <c r="DA303" s="25"/>
      <c r="DB303" s="25"/>
      <c r="DC303" s="25"/>
      <c r="DD303" s="25"/>
      <c r="DE303" s="25"/>
      <c r="DF303" s="25"/>
      <c r="DG303" s="25"/>
      <c r="DH303" s="25"/>
      <c r="DI303" s="25"/>
      <c r="DJ303" s="25"/>
      <c r="DK303" s="25"/>
      <c r="DL303" s="25"/>
      <c r="DM303" s="25"/>
      <c r="DN303" s="25"/>
      <c r="DO303" s="25"/>
      <c r="DP303" s="25"/>
      <c r="DQ303" s="25"/>
      <c r="DR303" s="25"/>
      <c r="DS303" s="25"/>
      <c r="DT303" s="25"/>
      <c r="DU303" s="25"/>
      <c r="DV303" s="25"/>
      <c r="DW303" s="25"/>
      <c r="DX303" s="25"/>
      <c r="DY303" s="25"/>
      <c r="DZ303" s="25"/>
      <c r="EA303" s="25"/>
      <c r="EB303" s="25"/>
      <c r="EC303" s="25"/>
      <c r="ED303" s="25"/>
      <c r="EE303" s="25"/>
      <c r="EF303" s="25"/>
      <c r="EG303" s="25"/>
      <c r="EH303" s="25"/>
      <c r="EI303" s="25"/>
      <c r="EJ303" s="25"/>
      <c r="EK303" s="25"/>
      <c r="EL303" s="25"/>
      <c r="EM303" s="25"/>
      <c r="EN303" s="25"/>
      <c r="EO303" s="25"/>
      <c r="EP303" s="25"/>
      <c r="EQ303" s="25"/>
      <c r="ER303" s="25"/>
      <c r="ES303" s="25"/>
      <c r="ET303" s="25"/>
      <c r="EU303" s="25"/>
      <c r="EV303" s="25"/>
      <c r="EW303" s="25"/>
      <c r="EX303" s="25"/>
      <c r="EY303" s="25"/>
      <c r="EZ303" s="25"/>
      <c r="FA303" s="25"/>
      <c r="FB303" s="25"/>
      <c r="FC303" s="25"/>
      <c r="FD303" s="25"/>
      <c r="FE303" s="25"/>
      <c r="FF303" s="25"/>
      <c r="FG303" s="25"/>
      <c r="FH303" s="25"/>
      <c r="FI303" s="25"/>
      <c r="FJ303" s="25"/>
      <c r="FK303" s="25"/>
      <c r="FL303" s="25"/>
      <c r="FM303" s="25"/>
      <c r="FN303" s="25"/>
      <c r="FO303" s="25"/>
      <c r="FP303" s="25"/>
      <c r="FQ303" s="25"/>
      <c r="FR303" s="25"/>
      <c r="FS303" s="25"/>
      <c r="FT303" s="25"/>
      <c r="FU303" s="25"/>
      <c r="FV303" s="25"/>
      <c r="FW303" s="25"/>
      <c r="FX303" s="25"/>
      <c r="FY303" s="25"/>
      <c r="FZ303" s="25"/>
      <c r="GA303" s="25"/>
      <c r="GB303" s="25"/>
      <c r="GC303" s="25"/>
      <c r="GD303" s="25"/>
      <c r="GE303" s="25"/>
      <c r="GF303" s="25"/>
      <c r="GG303" s="25"/>
      <c r="GH303" s="25"/>
      <c r="GI303" s="25"/>
      <c r="GJ303" s="25"/>
      <c r="GK303" s="25"/>
      <c r="GL303" s="25"/>
      <c r="GM303" s="25"/>
      <c r="GN303" s="25"/>
      <c r="GO303" s="25"/>
      <c r="GP303" s="25"/>
      <c r="GQ303" s="25"/>
      <c r="GR303" s="25"/>
      <c r="GS303" s="25"/>
      <c r="GT303" s="25"/>
      <c r="GU303" s="25"/>
      <c r="GV303" s="25"/>
      <c r="GW303" s="25"/>
      <c r="GX303" s="25"/>
      <c r="GY303" s="25"/>
      <c r="GZ303" s="25"/>
      <c r="HA303" s="25"/>
      <c r="HB303" s="25"/>
      <c r="HC303" s="25"/>
      <c r="HD303" s="25"/>
      <c r="HE303" s="25"/>
      <c r="HF303" s="25"/>
      <c r="HG303" s="25"/>
      <c r="HH303" s="25"/>
      <c r="HI303" s="25"/>
      <c r="HJ303" s="25"/>
      <c r="HK303" s="25"/>
      <c r="HL303" s="25"/>
      <c r="HM303" s="25"/>
      <c r="HN303" s="25"/>
      <c r="HO303" s="25"/>
      <c r="HP303" s="25"/>
      <c r="HQ303" s="25"/>
      <c r="HR303" s="25"/>
      <c r="HS303" s="25"/>
      <c r="HT303" s="25"/>
      <c r="HU303" s="25"/>
      <c r="HV303" s="25"/>
      <c r="HW303" s="25"/>
      <c r="HX303" s="25"/>
      <c r="HY303" s="25"/>
      <c r="HZ303" s="25"/>
      <c r="IA303" s="25"/>
      <c r="IB303" s="25"/>
      <c r="IC303" s="25"/>
      <c r="ID303" s="25"/>
      <c r="IE303" s="25"/>
      <c r="IF303" s="25"/>
      <c r="IG303" s="25"/>
      <c r="IH303" s="25"/>
      <c r="II303" s="25"/>
      <c r="IJ303" s="25"/>
      <c r="IK303" s="25"/>
      <c r="IL303" s="25"/>
      <c r="IM303" s="25"/>
      <c r="IN303" s="25"/>
      <c r="IO303" s="25"/>
      <c r="IP303" s="25"/>
      <c r="IQ303" s="25"/>
      <c r="IR303" s="25"/>
      <c r="IS303" s="25"/>
      <c r="IT303" s="25"/>
      <c r="IU303" s="25"/>
      <c r="IV303" s="25"/>
    </row>
    <row r="304" spans="1:256" ht="104.4" customHeight="1">
      <c r="A304" s="503" t="s">
        <v>27</v>
      </c>
      <c r="B304" s="137" t="s">
        <v>427</v>
      </c>
      <c r="C304" s="53" t="s">
        <v>51</v>
      </c>
      <c r="D304" s="502">
        <v>45</v>
      </c>
      <c r="E304" s="94"/>
      <c r="F304" s="508">
        <f>D304*E304</f>
        <v>0</v>
      </c>
    </row>
    <row r="305" spans="1:256">
      <c r="A305" s="503"/>
      <c r="B305" s="137"/>
      <c r="C305" s="53"/>
      <c r="D305" s="502"/>
      <c r="E305" s="94"/>
      <c r="F305" s="508"/>
    </row>
    <row r="306" spans="1:256" ht="34.200000000000003" customHeight="1">
      <c r="A306" s="503" t="s">
        <v>98</v>
      </c>
      <c r="B306" s="137" t="s">
        <v>428</v>
      </c>
      <c r="C306" s="53" t="s">
        <v>51</v>
      </c>
      <c r="D306" s="502">
        <v>55.7</v>
      </c>
      <c r="E306" s="94"/>
      <c r="F306" s="508">
        <f>D306*E306</f>
        <v>0</v>
      </c>
    </row>
    <row r="307" spans="1:256">
      <c r="A307" s="497"/>
      <c r="B307" s="614"/>
      <c r="C307" s="509"/>
      <c r="D307" s="498"/>
      <c r="E307" s="499"/>
      <c r="F307" s="611"/>
    </row>
    <row r="308" spans="1:256" s="25" customFormat="1" ht="88.2" customHeight="1">
      <c r="A308" s="503" t="s">
        <v>99</v>
      </c>
      <c r="B308" s="54" t="s">
        <v>429</v>
      </c>
      <c r="C308" s="686" t="s">
        <v>60</v>
      </c>
      <c r="D308" s="502">
        <v>58.7</v>
      </c>
      <c r="E308" s="96"/>
      <c r="F308" s="508">
        <f>D308*E308</f>
        <v>0</v>
      </c>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c r="FP308"/>
      <c r="FQ308"/>
      <c r="FR308"/>
      <c r="FS308"/>
      <c r="FT308"/>
      <c r="FU308"/>
      <c r="FV308"/>
      <c r="FW308"/>
      <c r="FX308"/>
      <c r="FY308"/>
      <c r="FZ308"/>
      <c r="GA308"/>
      <c r="GB308"/>
      <c r="GC308"/>
      <c r="GD308"/>
      <c r="GE308"/>
      <c r="GF308"/>
      <c r="GG308"/>
      <c r="GH308"/>
      <c r="GI308"/>
      <c r="GJ308"/>
      <c r="GK308"/>
      <c r="GL308"/>
      <c r="GM308"/>
      <c r="GN308"/>
      <c r="GO308"/>
      <c r="GP308"/>
      <c r="GQ308"/>
      <c r="GR308"/>
      <c r="GS308"/>
      <c r="GT308"/>
      <c r="GU308"/>
      <c r="GV308"/>
      <c r="GW308"/>
      <c r="GX308"/>
      <c r="GY308"/>
      <c r="GZ308"/>
      <c r="HA308"/>
      <c r="HB308"/>
      <c r="HC308"/>
      <c r="HD308"/>
      <c r="HE308"/>
      <c r="HF308"/>
      <c r="HG308"/>
      <c r="HH308"/>
      <c r="HI308"/>
      <c r="HJ308"/>
      <c r="HK308"/>
      <c r="HL308"/>
      <c r="HM308"/>
      <c r="HN308"/>
      <c r="HO308"/>
      <c r="HP308"/>
      <c r="HQ308"/>
      <c r="HR308"/>
      <c r="HS308"/>
      <c r="HT308"/>
      <c r="HU308"/>
      <c r="HV308"/>
      <c r="HW308"/>
      <c r="HX308"/>
      <c r="HY308"/>
      <c r="HZ308"/>
      <c r="IA308"/>
      <c r="IB308"/>
      <c r="IC308"/>
      <c r="ID308"/>
      <c r="IE308"/>
      <c r="IF308"/>
      <c r="IG308"/>
      <c r="IH308"/>
      <c r="II308"/>
      <c r="IJ308"/>
      <c r="IK308"/>
      <c r="IL308"/>
      <c r="IM308"/>
      <c r="IN308"/>
      <c r="IO308"/>
      <c r="IP308"/>
      <c r="IQ308"/>
      <c r="IR308"/>
      <c r="IS308"/>
      <c r="IT308"/>
      <c r="IU308"/>
      <c r="IV308"/>
    </row>
    <row r="309" spans="1:256" s="25" customFormat="1">
      <c r="A309" s="503"/>
      <c r="B309" s="54"/>
      <c r="C309" s="686"/>
      <c r="D309" s="502"/>
      <c r="E309" s="96"/>
      <c r="F309" s="508"/>
      <c r="G309"/>
      <c r="H309"/>
      <c r="I309"/>
      <c r="J309"/>
      <c r="K309"/>
      <c r="L309"/>
      <c r="M309" s="134"/>
      <c r="N309" s="134"/>
      <c r="O309" s="134"/>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c r="FP309"/>
      <c r="FQ309"/>
      <c r="FR309"/>
      <c r="FS309"/>
      <c r="FT309"/>
      <c r="FU309"/>
      <c r="FV309"/>
      <c r="FW309"/>
      <c r="FX309"/>
      <c r="FY309"/>
      <c r="FZ309"/>
      <c r="GA309"/>
      <c r="GB309"/>
      <c r="GC309"/>
      <c r="GD309"/>
      <c r="GE309"/>
      <c r="GF309"/>
      <c r="GG309"/>
      <c r="GH309"/>
      <c r="GI309"/>
      <c r="GJ309"/>
      <c r="GK309"/>
      <c r="GL309"/>
      <c r="GM309"/>
      <c r="GN309"/>
      <c r="GO309"/>
      <c r="GP309"/>
      <c r="GQ309"/>
      <c r="GR309"/>
      <c r="GS309"/>
      <c r="GT309"/>
      <c r="GU309"/>
      <c r="GV309"/>
      <c r="GW309"/>
      <c r="GX309"/>
      <c r="GY309"/>
      <c r="GZ309"/>
      <c r="HA309"/>
      <c r="HB309"/>
      <c r="HC309"/>
      <c r="HD309"/>
      <c r="HE309"/>
      <c r="HF309"/>
      <c r="HG309"/>
      <c r="HH309"/>
      <c r="HI309"/>
      <c r="HJ309"/>
      <c r="HK309"/>
      <c r="HL309"/>
      <c r="HM309"/>
      <c r="HN309"/>
      <c r="HO309"/>
      <c r="HP309"/>
      <c r="HQ309"/>
      <c r="HR309"/>
      <c r="HS309"/>
      <c r="HT309"/>
      <c r="HU309"/>
      <c r="HV309"/>
      <c r="HW309"/>
      <c r="HX309"/>
      <c r="HY309"/>
      <c r="HZ309"/>
      <c r="IA309"/>
      <c r="IB309"/>
      <c r="IC309"/>
      <c r="ID309"/>
      <c r="IE309"/>
      <c r="IF309"/>
      <c r="IG309"/>
      <c r="IH309"/>
      <c r="II309"/>
      <c r="IJ309"/>
      <c r="IK309"/>
      <c r="IL309"/>
      <c r="IM309"/>
      <c r="IN309"/>
      <c r="IO309"/>
      <c r="IP309"/>
      <c r="IQ309"/>
      <c r="IR309"/>
      <c r="IS309"/>
      <c r="IT309"/>
      <c r="IU309"/>
      <c r="IV309"/>
    </row>
    <row r="310" spans="1:256" s="25" customFormat="1" ht="79.2">
      <c r="A310" s="503" t="s">
        <v>100</v>
      </c>
      <c r="B310" s="54" t="s">
        <v>430</v>
      </c>
      <c r="C310" s="686" t="s">
        <v>60</v>
      </c>
      <c r="D310" s="502">
        <v>121.5</v>
      </c>
      <c r="E310" s="96"/>
      <c r="F310" s="508">
        <f>D310*E310</f>
        <v>0</v>
      </c>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T310"/>
      <c r="FU310"/>
      <c r="FV310"/>
      <c r="FW310"/>
      <c r="FX310"/>
      <c r="FY310"/>
      <c r="FZ310"/>
      <c r="GA310"/>
      <c r="GB310"/>
      <c r="GC310"/>
      <c r="GD310"/>
      <c r="GE310"/>
      <c r="GF310"/>
      <c r="GG310"/>
      <c r="GH310"/>
      <c r="GI310"/>
      <c r="GJ310"/>
      <c r="GK310"/>
      <c r="GL310"/>
      <c r="GM310"/>
      <c r="GN310"/>
      <c r="GO310"/>
      <c r="GP310"/>
      <c r="GQ310"/>
      <c r="GR310"/>
      <c r="GS310"/>
      <c r="GT310"/>
      <c r="GU310"/>
      <c r="GV310"/>
      <c r="GW310"/>
      <c r="GX310"/>
      <c r="GY310"/>
      <c r="GZ310"/>
      <c r="HA310"/>
      <c r="HB310"/>
      <c r="HC310"/>
      <c r="HD310"/>
      <c r="HE310"/>
      <c r="HF310"/>
      <c r="HG310"/>
      <c r="HH310"/>
      <c r="HI310"/>
      <c r="HJ310"/>
      <c r="HK310"/>
      <c r="HL310"/>
      <c r="HM310"/>
      <c r="HN310"/>
      <c r="HO310"/>
      <c r="HP310"/>
      <c r="HQ310"/>
      <c r="HR310"/>
      <c r="HS310"/>
      <c r="HT310"/>
      <c r="HU310"/>
      <c r="HV310"/>
      <c r="HW310"/>
      <c r="HX310"/>
      <c r="HY310"/>
      <c r="HZ310"/>
      <c r="IA310"/>
      <c r="IB310"/>
      <c r="IC310"/>
      <c r="ID310"/>
      <c r="IE310"/>
      <c r="IF310"/>
      <c r="IG310"/>
      <c r="IH310"/>
      <c r="II310"/>
      <c r="IJ310"/>
      <c r="IK310"/>
      <c r="IL310"/>
      <c r="IM310"/>
      <c r="IN310"/>
      <c r="IO310"/>
      <c r="IP310"/>
      <c r="IQ310"/>
      <c r="IR310"/>
      <c r="IS310"/>
      <c r="IT310"/>
      <c r="IU310"/>
      <c r="IV310"/>
    </row>
    <row r="311" spans="1:256" s="25" customFormat="1">
      <c r="A311" s="503"/>
      <c r="B311" s="54"/>
      <c r="C311" s="69"/>
      <c r="D311" s="506"/>
      <c r="E311" s="94"/>
      <c r="F311" s="50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c r="FD311"/>
      <c r="FE311"/>
      <c r="FF311"/>
      <c r="FG311"/>
      <c r="FH311"/>
      <c r="FI311"/>
      <c r="FJ311"/>
      <c r="FK311"/>
      <c r="FL311"/>
      <c r="FM311"/>
      <c r="FN311"/>
      <c r="FO311"/>
      <c r="FP311"/>
      <c r="FQ311"/>
      <c r="FR311"/>
      <c r="FS311"/>
      <c r="FT311"/>
      <c r="FU311"/>
      <c r="FV311"/>
      <c r="FW311"/>
      <c r="FX311"/>
      <c r="FY311"/>
      <c r="FZ311"/>
      <c r="GA311"/>
      <c r="GB311"/>
      <c r="GC311"/>
      <c r="GD311"/>
      <c r="GE311"/>
      <c r="GF311"/>
      <c r="GG311"/>
      <c r="GH311"/>
      <c r="GI311"/>
      <c r="GJ311"/>
      <c r="GK311"/>
      <c r="GL311"/>
      <c r="GM311"/>
      <c r="GN311"/>
      <c r="GO311"/>
      <c r="GP311"/>
      <c r="GQ311"/>
      <c r="GR311"/>
      <c r="GS311"/>
      <c r="GT311"/>
      <c r="GU311"/>
      <c r="GV311"/>
      <c r="GW311"/>
      <c r="GX311"/>
      <c r="GY311"/>
      <c r="GZ311"/>
      <c r="HA311"/>
      <c r="HB311"/>
      <c r="HC311"/>
      <c r="HD311"/>
      <c r="HE311"/>
      <c r="HF311"/>
      <c r="HG311"/>
      <c r="HH311"/>
      <c r="HI311"/>
      <c r="HJ311"/>
      <c r="HK311"/>
      <c r="HL311"/>
      <c r="HM311"/>
      <c r="HN311"/>
      <c r="HO311"/>
      <c r="HP311"/>
      <c r="HQ311"/>
      <c r="HR311"/>
      <c r="HS311"/>
      <c r="HT311"/>
      <c r="HU311"/>
      <c r="HV311"/>
      <c r="HW311"/>
      <c r="HX311"/>
      <c r="HY311"/>
      <c r="HZ311"/>
      <c r="IA311"/>
      <c r="IB311"/>
      <c r="IC311"/>
      <c r="ID311"/>
      <c r="IE311"/>
      <c r="IF311"/>
      <c r="IG311"/>
      <c r="IH311"/>
      <c r="II311"/>
      <c r="IJ311"/>
      <c r="IK311"/>
      <c r="IL311"/>
      <c r="IM311"/>
      <c r="IN311"/>
      <c r="IO311"/>
      <c r="IP311"/>
      <c r="IQ311"/>
      <c r="IR311"/>
      <c r="IS311"/>
      <c r="IT311"/>
      <c r="IU311"/>
      <c r="IV311"/>
    </row>
    <row r="312" spans="1:256" s="25" customFormat="1" ht="179.4" customHeight="1">
      <c r="A312" s="497" t="s">
        <v>101</v>
      </c>
      <c r="B312" s="311" t="s">
        <v>310</v>
      </c>
      <c r="C312" s="69" t="s">
        <v>61</v>
      </c>
      <c r="D312" s="507">
        <v>1</v>
      </c>
      <c r="E312" s="308"/>
      <c r="F312" s="505">
        <f>D312*E312</f>
        <v>0</v>
      </c>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c r="EZ312"/>
      <c r="FA312"/>
      <c r="FB312"/>
      <c r="FC312"/>
      <c r="FD312"/>
      <c r="FE312"/>
      <c r="FF312"/>
      <c r="FG312"/>
      <c r="FH312"/>
      <c r="FI312"/>
      <c r="FJ312"/>
      <c r="FK312"/>
      <c r="FL312"/>
      <c r="FM312"/>
      <c r="FN312"/>
      <c r="FO312"/>
      <c r="FP312"/>
      <c r="FQ312"/>
      <c r="FR312"/>
      <c r="FS312"/>
      <c r="FT312"/>
      <c r="FU312"/>
      <c r="FV312"/>
      <c r="FW312"/>
      <c r="FX312"/>
      <c r="FY312"/>
      <c r="FZ312"/>
      <c r="GA312"/>
      <c r="GB312"/>
      <c r="GC312"/>
      <c r="GD312"/>
      <c r="GE312"/>
      <c r="GF312"/>
      <c r="GG312"/>
      <c r="GH312"/>
      <c r="GI312"/>
      <c r="GJ312"/>
      <c r="GK312"/>
      <c r="GL312"/>
      <c r="GM312"/>
      <c r="GN312"/>
      <c r="GO312"/>
      <c r="GP312"/>
      <c r="GQ312"/>
      <c r="GR312"/>
      <c r="GS312"/>
      <c r="GT312"/>
      <c r="GU312"/>
      <c r="GV312"/>
      <c r="GW312"/>
      <c r="GX312"/>
      <c r="GY312"/>
      <c r="GZ312"/>
      <c r="HA312"/>
      <c r="HB312"/>
      <c r="HC312"/>
      <c r="HD312"/>
      <c r="HE312"/>
      <c r="HF312"/>
      <c r="HG312"/>
      <c r="HH312"/>
      <c r="HI312"/>
      <c r="HJ312"/>
      <c r="HK312"/>
      <c r="HL312"/>
      <c r="HM312"/>
      <c r="HN312"/>
      <c r="HO312"/>
      <c r="HP312"/>
      <c r="HQ312"/>
      <c r="HR312"/>
      <c r="HS312"/>
      <c r="HT312"/>
      <c r="HU312"/>
      <c r="HV312"/>
      <c r="HW312"/>
      <c r="HX312"/>
      <c r="HY312"/>
      <c r="HZ312"/>
      <c r="IA312"/>
      <c r="IB312"/>
      <c r="IC312"/>
      <c r="ID312"/>
      <c r="IE312"/>
      <c r="IF312"/>
      <c r="IG312"/>
      <c r="IH312"/>
      <c r="II312"/>
      <c r="IJ312"/>
      <c r="IK312"/>
      <c r="IL312"/>
      <c r="IM312"/>
      <c r="IN312"/>
      <c r="IO312"/>
      <c r="IP312"/>
      <c r="IQ312"/>
      <c r="IR312"/>
      <c r="IS312"/>
      <c r="IT312"/>
      <c r="IU312"/>
      <c r="IV312"/>
    </row>
    <row r="313" spans="1:256" s="25" customFormat="1">
      <c r="A313" s="497"/>
      <c r="B313" s="311"/>
      <c r="C313" s="69"/>
      <c r="D313" s="507"/>
      <c r="E313" s="308"/>
      <c r="F313" s="505"/>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c r="EZ313"/>
      <c r="FA313"/>
      <c r="FB313"/>
      <c r="FC313"/>
      <c r="FD313"/>
      <c r="FE313"/>
      <c r="FF313"/>
      <c r="FG313"/>
      <c r="FH313"/>
      <c r="FI313"/>
      <c r="FJ313"/>
      <c r="FK313"/>
      <c r="FL313"/>
      <c r="FM313"/>
      <c r="FN313"/>
      <c r="FO313"/>
      <c r="FP313"/>
      <c r="FQ313"/>
      <c r="FR313"/>
      <c r="FS313"/>
      <c r="FT313"/>
      <c r="FU313"/>
      <c r="FV313"/>
      <c r="FW313"/>
      <c r="FX313"/>
      <c r="FY313"/>
      <c r="FZ313"/>
      <c r="GA313"/>
      <c r="GB313"/>
      <c r="GC313"/>
      <c r="GD313"/>
      <c r="GE313"/>
      <c r="GF313"/>
      <c r="GG313"/>
      <c r="GH313"/>
      <c r="GI313"/>
      <c r="GJ313"/>
      <c r="GK313"/>
      <c r="GL313"/>
      <c r="GM313"/>
      <c r="GN313"/>
      <c r="GO313"/>
      <c r="GP313"/>
      <c r="GQ313"/>
      <c r="GR313"/>
      <c r="GS313"/>
      <c r="GT313"/>
      <c r="GU313"/>
      <c r="GV313"/>
      <c r="GW313"/>
      <c r="GX313"/>
      <c r="GY313"/>
      <c r="GZ313"/>
      <c r="HA313"/>
      <c r="HB313"/>
      <c r="HC313"/>
      <c r="HD313"/>
      <c r="HE313"/>
      <c r="HF313"/>
      <c r="HG313"/>
      <c r="HH313"/>
      <c r="HI313"/>
      <c r="HJ313"/>
      <c r="HK313"/>
      <c r="HL313"/>
      <c r="HM313"/>
      <c r="HN313"/>
      <c r="HO313"/>
      <c r="HP313"/>
      <c r="HQ313"/>
      <c r="HR313"/>
      <c r="HS313"/>
      <c r="HT313"/>
      <c r="HU313"/>
      <c r="HV313"/>
      <c r="HW313"/>
      <c r="HX313"/>
      <c r="HY313"/>
      <c r="HZ313"/>
      <c r="IA313"/>
      <c r="IB313"/>
      <c r="IC313"/>
      <c r="ID313"/>
      <c r="IE313"/>
      <c r="IF313"/>
      <c r="IG313"/>
      <c r="IH313"/>
      <c r="II313"/>
      <c r="IJ313"/>
      <c r="IK313"/>
      <c r="IL313"/>
      <c r="IM313"/>
      <c r="IN313"/>
      <c r="IO313"/>
      <c r="IP313"/>
      <c r="IQ313"/>
      <c r="IR313"/>
      <c r="IS313"/>
      <c r="IT313"/>
      <c r="IU313"/>
      <c r="IV313"/>
    </row>
    <row r="314" spans="1:256" s="25" customFormat="1" ht="82.2" customHeight="1">
      <c r="A314" s="497" t="s">
        <v>102</v>
      </c>
      <c r="B314" s="309" t="s">
        <v>311</v>
      </c>
      <c r="C314" s="69" t="s">
        <v>61</v>
      </c>
      <c r="D314" s="507">
        <v>1</v>
      </c>
      <c r="E314" s="308"/>
      <c r="F314" s="505">
        <f>D314*E314</f>
        <v>0</v>
      </c>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c r="FD314"/>
      <c r="FE314"/>
      <c r="FF314"/>
      <c r="FG314"/>
      <c r="FH314"/>
      <c r="FI314"/>
      <c r="FJ314"/>
      <c r="FK314"/>
      <c r="FL314"/>
      <c r="FM314"/>
      <c r="FN314"/>
      <c r="FO314"/>
      <c r="FP314"/>
      <c r="FQ314"/>
      <c r="FR314"/>
      <c r="FS314"/>
      <c r="FT314"/>
      <c r="FU314"/>
      <c r="FV314"/>
      <c r="FW314"/>
      <c r="FX314"/>
      <c r="FY314"/>
      <c r="FZ314"/>
      <c r="GA314"/>
      <c r="GB314"/>
      <c r="GC314"/>
      <c r="GD314"/>
      <c r="GE314"/>
      <c r="GF314"/>
      <c r="GG314"/>
      <c r="GH314"/>
      <c r="GI314"/>
      <c r="GJ314"/>
      <c r="GK314"/>
      <c r="GL314"/>
      <c r="GM314"/>
      <c r="GN314"/>
      <c r="GO314"/>
      <c r="GP314"/>
      <c r="GQ314"/>
      <c r="GR314"/>
      <c r="GS314"/>
      <c r="GT314"/>
      <c r="GU314"/>
      <c r="GV314"/>
      <c r="GW314"/>
      <c r="GX314"/>
      <c r="GY314"/>
      <c r="GZ314"/>
      <c r="HA314"/>
      <c r="HB314"/>
      <c r="HC314"/>
      <c r="HD314"/>
      <c r="HE314"/>
      <c r="HF314"/>
      <c r="HG314"/>
      <c r="HH314"/>
      <c r="HI314"/>
      <c r="HJ314"/>
      <c r="HK314"/>
      <c r="HL314"/>
      <c r="HM314"/>
      <c r="HN314"/>
      <c r="HO314"/>
      <c r="HP314"/>
      <c r="HQ314"/>
      <c r="HR314"/>
      <c r="HS314"/>
      <c r="HT314"/>
      <c r="HU314"/>
      <c r="HV314"/>
      <c r="HW314"/>
      <c r="HX314"/>
      <c r="HY314"/>
      <c r="HZ314"/>
      <c r="IA314"/>
      <c r="IB314"/>
      <c r="IC314"/>
      <c r="ID314"/>
      <c r="IE314"/>
      <c r="IF314"/>
      <c r="IG314"/>
      <c r="IH314"/>
      <c r="II314"/>
      <c r="IJ314"/>
      <c r="IK314"/>
      <c r="IL314"/>
      <c r="IM314"/>
      <c r="IN314"/>
      <c r="IO314"/>
      <c r="IP314"/>
      <c r="IQ314"/>
      <c r="IR314"/>
      <c r="IS314"/>
      <c r="IT314"/>
      <c r="IU314"/>
      <c r="IV314"/>
    </row>
    <row r="315" spans="1:256" s="25" customFormat="1">
      <c r="A315" s="497"/>
      <c r="B315" s="309"/>
      <c r="C315" s="69"/>
      <c r="D315" s="507"/>
      <c r="E315" s="308"/>
      <c r="F315" s="505"/>
    </row>
    <row r="316" spans="1:256" s="25" customFormat="1" ht="168" customHeight="1">
      <c r="A316" s="497" t="s">
        <v>103</v>
      </c>
      <c r="B316" s="309" t="s">
        <v>312</v>
      </c>
      <c r="C316" s="69" t="s">
        <v>61</v>
      </c>
      <c r="D316" s="507">
        <v>1</v>
      </c>
      <c r="E316" s="308"/>
      <c r="F316" s="505">
        <f>D316*E316</f>
        <v>0</v>
      </c>
    </row>
    <row r="317" spans="1:256" s="25" customFormat="1">
      <c r="A317" s="503"/>
      <c r="B317" s="54"/>
      <c r="C317" s="686"/>
      <c r="D317" s="502"/>
      <c r="E317" s="96"/>
      <c r="F317" s="508"/>
    </row>
    <row r="318" spans="1:256" s="25" customFormat="1" ht="122.4" customHeight="1">
      <c r="A318" s="503" t="s">
        <v>104</v>
      </c>
      <c r="B318" s="717" t="s">
        <v>141</v>
      </c>
      <c r="C318" s="69" t="s">
        <v>60</v>
      </c>
      <c r="D318" s="510">
        <v>180</v>
      </c>
      <c r="E318" s="506"/>
      <c r="F318" s="508">
        <f>D318*E318</f>
        <v>0</v>
      </c>
    </row>
    <row r="319" spans="1:256" s="25" customFormat="1">
      <c r="A319" s="141"/>
      <c r="B319" s="717"/>
      <c r="C319" s="53"/>
      <c r="D319" s="510"/>
      <c r="E319" s="94"/>
      <c r="F319" s="505"/>
    </row>
    <row r="320" spans="1:256" s="25" customFormat="1" ht="66">
      <c r="A320" s="503" t="s">
        <v>105</v>
      </c>
      <c r="B320" s="717" t="s">
        <v>142</v>
      </c>
      <c r="C320" s="69" t="s">
        <v>60</v>
      </c>
      <c r="D320" s="510">
        <v>180</v>
      </c>
      <c r="E320" s="506"/>
      <c r="F320" s="508">
        <f>D320*E320</f>
        <v>0</v>
      </c>
    </row>
    <row r="321" spans="1:256" s="25" customFormat="1">
      <c r="A321" s="511"/>
      <c r="B321" s="88"/>
      <c r="C321" s="53"/>
      <c r="D321" s="512"/>
      <c r="E321" s="505"/>
      <c r="F321" s="505"/>
    </row>
    <row r="322" spans="1:256" s="25" customFormat="1" ht="39.6">
      <c r="A322" s="503" t="s">
        <v>162</v>
      </c>
      <c r="B322" s="714" t="s">
        <v>143</v>
      </c>
      <c r="C322" s="53" t="s">
        <v>61</v>
      </c>
      <c r="D322" s="506">
        <v>1</v>
      </c>
      <c r="E322" s="505"/>
      <c r="F322" s="508">
        <f>D322*E322</f>
        <v>0</v>
      </c>
    </row>
    <row r="323" spans="1:256" s="25" customFormat="1">
      <c r="A323" s="511"/>
      <c r="B323" s="495"/>
      <c r="C323" s="53"/>
      <c r="D323" s="513"/>
      <c r="E323" s="514"/>
      <c r="F323" s="514"/>
    </row>
    <row r="324" spans="1:256" s="25" customFormat="1" ht="78.599999999999994" customHeight="1">
      <c r="A324" s="503" t="s">
        <v>317</v>
      </c>
      <c r="B324" s="714" t="s">
        <v>144</v>
      </c>
      <c r="C324" s="69" t="s">
        <v>145</v>
      </c>
      <c r="D324" s="512">
        <v>50</v>
      </c>
      <c r="E324" s="506"/>
      <c r="F324" s="508">
        <f>D324*E324</f>
        <v>0</v>
      </c>
    </row>
    <row r="325" spans="1:256" s="25" customFormat="1" ht="99" customHeight="1">
      <c r="A325" s="503"/>
      <c r="B325" s="714"/>
      <c r="C325" s="69"/>
      <c r="D325" s="512"/>
      <c r="E325" s="506"/>
      <c r="F325" s="505"/>
    </row>
    <row r="326" spans="1:256" s="25" customFormat="1" ht="69.599999999999994" customHeight="1">
      <c r="A326" s="503" t="s">
        <v>316</v>
      </c>
      <c r="B326" s="54" t="s">
        <v>431</v>
      </c>
      <c r="C326" s="53" t="s">
        <v>51</v>
      </c>
      <c r="D326" s="506">
        <v>47</v>
      </c>
      <c r="E326" s="93"/>
      <c r="F326" s="508">
        <f>D326*E326</f>
        <v>0</v>
      </c>
    </row>
    <row r="327" spans="1:256" s="25" customFormat="1" ht="151.80000000000001" customHeight="1">
      <c r="A327" s="503"/>
      <c r="B327" s="127"/>
      <c r="C327" s="127"/>
      <c r="D327" s="502"/>
      <c r="E327" s="127"/>
      <c r="F327" s="127"/>
    </row>
    <row r="328" spans="1:256" s="25" customFormat="1">
      <c r="A328" s="515"/>
      <c r="B328" s="79" t="s">
        <v>146</v>
      </c>
      <c r="C328" s="80"/>
      <c r="D328" s="516"/>
      <c r="E328" s="82"/>
      <c r="F328" s="83">
        <f>SUM(F296:F326)</f>
        <v>0</v>
      </c>
    </row>
    <row r="329" spans="1:256" s="25" customFormat="1">
      <c r="A329" s="497"/>
      <c r="B329" s="614"/>
      <c r="C329" s="613"/>
      <c r="D329" s="498"/>
      <c r="E329" s="611"/>
      <c r="F329" s="499"/>
    </row>
    <row r="330" spans="1:256" s="25" customFormat="1">
      <c r="A330" s="517" t="s">
        <v>9</v>
      </c>
      <c r="B330" s="872" t="s">
        <v>147</v>
      </c>
      <c r="C330" s="872"/>
      <c r="D330" s="872"/>
      <c r="E330" s="872"/>
      <c r="F330" s="872"/>
    </row>
    <row r="331" spans="1:256" s="25" customFormat="1">
      <c r="A331" s="511"/>
      <c r="B331" s="715"/>
      <c r="C331" s="69"/>
      <c r="D331" s="518"/>
      <c r="E331" s="519"/>
      <c r="F331" s="505"/>
    </row>
    <row r="332" spans="1:256" s="25" customFormat="1" ht="112.2" customHeight="1">
      <c r="A332" s="511"/>
      <c r="B332" s="54" t="s">
        <v>432</v>
      </c>
      <c r="C332" s="53"/>
      <c r="D332" s="512"/>
      <c r="E332" s="505"/>
      <c r="F332" s="505"/>
    </row>
    <row r="333" spans="1:256" s="25" customFormat="1">
      <c r="A333" s="511"/>
      <c r="B333" s="495"/>
      <c r="C333" s="53"/>
      <c r="D333" s="513"/>
      <c r="E333" s="514"/>
      <c r="F333" s="514"/>
    </row>
    <row r="334" spans="1:256" s="839" customFormat="1" ht="156" customHeight="1">
      <c r="A334" s="503" t="s">
        <v>7</v>
      </c>
      <c r="B334" s="88" t="s">
        <v>433</v>
      </c>
      <c r="C334" s="687" t="s">
        <v>51</v>
      </c>
      <c r="D334" s="502">
        <v>234</v>
      </c>
      <c r="E334" s="688"/>
      <c r="F334" s="520">
        <f>D334*E334</f>
        <v>0</v>
      </c>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c r="AM334" s="25"/>
      <c r="AN334" s="25"/>
      <c r="AO334" s="25"/>
      <c r="AP334" s="25"/>
      <c r="AQ334" s="25"/>
      <c r="AR334" s="25"/>
      <c r="AS334" s="25"/>
      <c r="AT334" s="25"/>
      <c r="AU334" s="25"/>
      <c r="AV334" s="25"/>
      <c r="AW334" s="25"/>
      <c r="AX334" s="25"/>
      <c r="AY334" s="25"/>
      <c r="AZ334" s="25"/>
      <c r="BA334" s="25"/>
      <c r="BB334" s="25"/>
      <c r="BC334" s="25"/>
      <c r="BD334" s="25"/>
      <c r="BE334" s="25"/>
      <c r="BF334" s="25"/>
      <c r="BG334" s="25"/>
      <c r="BH334" s="25"/>
      <c r="BI334" s="25"/>
      <c r="BJ334" s="25"/>
      <c r="BK334" s="25"/>
      <c r="BL334" s="25"/>
      <c r="BM334" s="25"/>
      <c r="BN334" s="25"/>
      <c r="BO334" s="25"/>
      <c r="BP334" s="25"/>
      <c r="BQ334" s="25"/>
      <c r="BR334" s="25"/>
      <c r="BS334" s="25"/>
      <c r="BT334" s="25"/>
      <c r="BU334" s="25"/>
      <c r="BV334" s="25"/>
      <c r="BW334" s="25"/>
      <c r="BX334" s="25"/>
      <c r="BY334" s="25"/>
      <c r="BZ334" s="25"/>
      <c r="CA334" s="25"/>
      <c r="CB334" s="25"/>
      <c r="CC334" s="25"/>
      <c r="CD334" s="25"/>
      <c r="CE334" s="25"/>
      <c r="CF334" s="25"/>
      <c r="CG334" s="25"/>
      <c r="CH334" s="25"/>
      <c r="CI334" s="25"/>
      <c r="CJ334" s="25"/>
      <c r="CK334" s="25"/>
      <c r="CL334" s="25"/>
      <c r="CM334" s="25"/>
      <c r="CN334" s="25"/>
      <c r="CO334" s="25"/>
      <c r="CP334" s="25"/>
      <c r="CQ334" s="25"/>
      <c r="CR334" s="25"/>
      <c r="CS334" s="25"/>
      <c r="CT334" s="25"/>
      <c r="CU334" s="25"/>
      <c r="CV334" s="25"/>
      <c r="CW334" s="25"/>
      <c r="CX334" s="25"/>
      <c r="CY334" s="25"/>
      <c r="CZ334" s="25"/>
      <c r="DA334" s="25"/>
      <c r="DB334" s="25"/>
      <c r="DC334" s="25"/>
      <c r="DD334" s="25"/>
      <c r="DE334" s="25"/>
      <c r="DF334" s="25"/>
      <c r="DG334" s="25"/>
      <c r="DH334" s="25"/>
      <c r="DI334" s="25"/>
      <c r="DJ334" s="25"/>
      <c r="DK334" s="25"/>
      <c r="DL334" s="25"/>
      <c r="DM334" s="25"/>
      <c r="DN334" s="25"/>
      <c r="DO334" s="25"/>
      <c r="DP334" s="25"/>
      <c r="DQ334" s="25"/>
      <c r="DR334" s="25"/>
      <c r="DS334" s="25"/>
      <c r="DT334" s="25"/>
      <c r="DU334" s="25"/>
      <c r="DV334" s="25"/>
      <c r="DW334" s="25"/>
      <c r="DX334" s="25"/>
      <c r="DY334" s="25"/>
      <c r="DZ334" s="25"/>
      <c r="EA334" s="25"/>
      <c r="EB334" s="25"/>
      <c r="EC334" s="25"/>
      <c r="ED334" s="25"/>
      <c r="EE334" s="25"/>
      <c r="EF334" s="25"/>
      <c r="EG334" s="25"/>
      <c r="EH334" s="25"/>
      <c r="EI334" s="25"/>
      <c r="EJ334" s="25"/>
      <c r="EK334" s="25"/>
      <c r="EL334" s="25"/>
      <c r="EM334" s="25"/>
      <c r="EN334" s="25"/>
      <c r="EO334" s="25"/>
      <c r="EP334" s="25"/>
      <c r="EQ334" s="25"/>
      <c r="ER334" s="25"/>
      <c r="ES334" s="25"/>
      <c r="ET334" s="25"/>
      <c r="EU334" s="25"/>
      <c r="EV334" s="25"/>
      <c r="EW334" s="25"/>
      <c r="EX334" s="25"/>
      <c r="EY334" s="25"/>
      <c r="EZ334" s="25"/>
      <c r="FA334" s="25"/>
      <c r="FB334" s="25"/>
      <c r="FC334" s="25"/>
      <c r="FD334" s="25"/>
      <c r="FE334" s="25"/>
      <c r="FF334" s="25"/>
      <c r="FG334" s="25"/>
      <c r="FH334" s="25"/>
      <c r="FI334" s="25"/>
      <c r="FJ334" s="25"/>
      <c r="FK334" s="25"/>
      <c r="FL334" s="25"/>
      <c r="FM334" s="25"/>
      <c r="FN334" s="25"/>
      <c r="FO334" s="25"/>
      <c r="FP334" s="25"/>
      <c r="FQ334" s="25"/>
      <c r="FR334" s="25"/>
      <c r="FS334" s="25"/>
      <c r="FT334" s="25"/>
      <c r="FU334" s="25"/>
      <c r="FV334" s="25"/>
      <c r="FW334" s="25"/>
      <c r="FX334" s="25"/>
      <c r="FY334" s="25"/>
      <c r="FZ334" s="25"/>
      <c r="GA334" s="25"/>
      <c r="GB334" s="25"/>
      <c r="GC334" s="25"/>
      <c r="GD334" s="25"/>
      <c r="GE334" s="25"/>
      <c r="GF334" s="25"/>
      <c r="GG334" s="25"/>
      <c r="GH334" s="25"/>
      <c r="GI334" s="25"/>
      <c r="GJ334" s="25"/>
      <c r="GK334" s="25"/>
      <c r="GL334" s="25"/>
      <c r="GM334" s="25"/>
      <c r="GN334" s="25"/>
      <c r="GO334" s="25"/>
      <c r="GP334" s="25"/>
      <c r="GQ334" s="25"/>
      <c r="GR334" s="25"/>
      <c r="GS334" s="25"/>
      <c r="GT334" s="25"/>
      <c r="GU334" s="25"/>
      <c r="GV334" s="25"/>
      <c r="GW334" s="25"/>
      <c r="GX334" s="25"/>
      <c r="GY334" s="25"/>
      <c r="GZ334" s="25"/>
      <c r="HA334" s="25"/>
      <c r="HB334" s="25"/>
      <c r="HC334" s="25"/>
      <c r="HD334" s="25"/>
      <c r="HE334" s="25"/>
      <c r="HF334" s="25"/>
      <c r="HG334" s="25"/>
      <c r="HH334" s="25"/>
      <c r="HI334" s="25"/>
      <c r="HJ334" s="25"/>
      <c r="HK334" s="25"/>
      <c r="HL334" s="25"/>
      <c r="HM334" s="25"/>
      <c r="HN334" s="25"/>
      <c r="HO334" s="25"/>
      <c r="HP334" s="25"/>
      <c r="HQ334" s="25"/>
      <c r="HR334" s="25"/>
      <c r="HS334" s="25"/>
      <c r="HT334" s="25"/>
      <c r="HU334" s="25"/>
      <c r="HV334" s="25"/>
      <c r="HW334" s="25"/>
      <c r="HX334" s="25"/>
      <c r="HY334" s="25"/>
      <c r="HZ334" s="25"/>
      <c r="IA334" s="25"/>
      <c r="IB334" s="25"/>
      <c r="IC334" s="25"/>
      <c r="ID334" s="25"/>
      <c r="IE334" s="25"/>
      <c r="IF334" s="25"/>
      <c r="IG334" s="25"/>
      <c r="IH334" s="25"/>
      <c r="II334" s="25"/>
      <c r="IJ334" s="25"/>
      <c r="IK334" s="25"/>
      <c r="IL334" s="25"/>
      <c r="IM334" s="25"/>
      <c r="IN334" s="25"/>
      <c r="IO334" s="25"/>
      <c r="IP334" s="25"/>
      <c r="IQ334" s="25"/>
      <c r="IR334" s="25"/>
      <c r="IS334" s="25"/>
      <c r="IT334" s="25"/>
      <c r="IU334" s="25"/>
      <c r="IV334" s="25"/>
    </row>
    <row r="335" spans="1:256" s="839" customFormat="1">
      <c r="A335" s="511"/>
      <c r="B335" s="715"/>
      <c r="C335" s="127"/>
      <c r="D335" s="502"/>
      <c r="E335" s="127"/>
      <c r="F335" s="127"/>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c r="AM335" s="25"/>
      <c r="AN335" s="25"/>
      <c r="AO335" s="25"/>
      <c r="AP335" s="25"/>
      <c r="AQ335" s="25"/>
      <c r="AR335" s="25"/>
      <c r="AS335" s="25"/>
      <c r="AT335" s="25"/>
      <c r="AU335" s="25"/>
      <c r="AV335" s="25"/>
      <c r="AW335" s="25"/>
      <c r="AX335" s="25"/>
      <c r="AY335" s="25"/>
      <c r="AZ335" s="25"/>
      <c r="BA335" s="25"/>
      <c r="BB335" s="25"/>
      <c r="BC335" s="25"/>
      <c r="BD335" s="25"/>
      <c r="BE335" s="25"/>
      <c r="BF335" s="25"/>
      <c r="BG335" s="25"/>
      <c r="BH335" s="25"/>
      <c r="BI335" s="25"/>
      <c r="BJ335" s="25"/>
      <c r="BK335" s="25"/>
      <c r="BL335" s="25"/>
      <c r="BM335" s="25"/>
      <c r="BN335" s="25"/>
      <c r="BO335" s="25"/>
      <c r="BP335" s="25"/>
      <c r="BQ335" s="25"/>
      <c r="BR335" s="25"/>
      <c r="BS335" s="25"/>
      <c r="BT335" s="25"/>
      <c r="BU335" s="25"/>
      <c r="BV335" s="25"/>
      <c r="BW335" s="25"/>
      <c r="BX335" s="25"/>
      <c r="BY335" s="25"/>
      <c r="BZ335" s="25"/>
      <c r="CA335" s="25"/>
      <c r="CB335" s="25"/>
      <c r="CC335" s="25"/>
      <c r="CD335" s="25"/>
      <c r="CE335" s="25"/>
      <c r="CF335" s="25"/>
      <c r="CG335" s="25"/>
      <c r="CH335" s="25"/>
      <c r="CI335" s="25"/>
      <c r="CJ335" s="25"/>
      <c r="CK335" s="25"/>
      <c r="CL335" s="25"/>
      <c r="CM335" s="25"/>
      <c r="CN335" s="25"/>
      <c r="CO335" s="25"/>
      <c r="CP335" s="25"/>
      <c r="CQ335" s="25"/>
      <c r="CR335" s="25"/>
      <c r="CS335" s="25"/>
      <c r="CT335" s="25"/>
      <c r="CU335" s="25"/>
      <c r="CV335" s="25"/>
      <c r="CW335" s="25"/>
      <c r="CX335" s="25"/>
      <c r="CY335" s="25"/>
      <c r="CZ335" s="25"/>
      <c r="DA335" s="25"/>
      <c r="DB335" s="25"/>
      <c r="DC335" s="25"/>
      <c r="DD335" s="25"/>
      <c r="DE335" s="25"/>
      <c r="DF335" s="25"/>
      <c r="DG335" s="25"/>
      <c r="DH335" s="25"/>
      <c r="DI335" s="25"/>
      <c r="DJ335" s="25"/>
      <c r="DK335" s="25"/>
      <c r="DL335" s="25"/>
      <c r="DM335" s="25"/>
      <c r="DN335" s="25"/>
      <c r="DO335" s="25"/>
      <c r="DP335" s="25"/>
      <c r="DQ335" s="25"/>
      <c r="DR335" s="25"/>
      <c r="DS335" s="25"/>
      <c r="DT335" s="25"/>
      <c r="DU335" s="25"/>
      <c r="DV335" s="25"/>
      <c r="DW335" s="25"/>
      <c r="DX335" s="25"/>
      <c r="DY335" s="25"/>
      <c r="DZ335" s="25"/>
      <c r="EA335" s="25"/>
      <c r="EB335" s="25"/>
      <c r="EC335" s="25"/>
      <c r="ED335" s="25"/>
      <c r="EE335" s="25"/>
      <c r="EF335" s="25"/>
      <c r="EG335" s="25"/>
      <c r="EH335" s="25"/>
      <c r="EI335" s="25"/>
      <c r="EJ335" s="25"/>
      <c r="EK335" s="25"/>
      <c r="EL335" s="25"/>
      <c r="EM335" s="25"/>
      <c r="EN335" s="25"/>
      <c r="EO335" s="25"/>
      <c r="EP335" s="25"/>
      <c r="EQ335" s="25"/>
      <c r="ER335" s="25"/>
      <c r="ES335" s="25"/>
      <c r="ET335" s="25"/>
      <c r="EU335" s="25"/>
      <c r="EV335" s="25"/>
      <c r="EW335" s="25"/>
      <c r="EX335" s="25"/>
      <c r="EY335" s="25"/>
      <c r="EZ335" s="25"/>
      <c r="FA335" s="25"/>
      <c r="FB335" s="25"/>
      <c r="FC335" s="25"/>
      <c r="FD335" s="25"/>
      <c r="FE335" s="25"/>
      <c r="FF335" s="25"/>
      <c r="FG335" s="25"/>
      <c r="FH335" s="25"/>
      <c r="FI335" s="25"/>
      <c r="FJ335" s="25"/>
      <c r="FK335" s="25"/>
      <c r="FL335" s="25"/>
      <c r="FM335" s="25"/>
      <c r="FN335" s="25"/>
      <c r="FO335" s="25"/>
      <c r="FP335" s="25"/>
      <c r="FQ335" s="25"/>
      <c r="FR335" s="25"/>
      <c r="FS335" s="25"/>
      <c r="FT335" s="25"/>
      <c r="FU335" s="25"/>
      <c r="FV335" s="25"/>
      <c r="FW335" s="25"/>
      <c r="FX335" s="25"/>
      <c r="FY335" s="25"/>
      <c r="FZ335" s="25"/>
      <c r="GA335" s="25"/>
      <c r="GB335" s="25"/>
      <c r="GC335" s="25"/>
      <c r="GD335" s="25"/>
      <c r="GE335" s="25"/>
      <c r="GF335" s="25"/>
      <c r="GG335" s="25"/>
      <c r="GH335" s="25"/>
      <c r="GI335" s="25"/>
      <c r="GJ335" s="25"/>
      <c r="GK335" s="25"/>
      <c r="GL335" s="25"/>
      <c r="GM335" s="25"/>
      <c r="GN335" s="25"/>
      <c r="GO335" s="25"/>
      <c r="GP335" s="25"/>
      <c r="GQ335" s="25"/>
      <c r="GR335" s="25"/>
      <c r="GS335" s="25"/>
      <c r="GT335" s="25"/>
      <c r="GU335" s="25"/>
      <c r="GV335" s="25"/>
      <c r="GW335" s="25"/>
      <c r="GX335" s="25"/>
      <c r="GY335" s="25"/>
      <c r="GZ335" s="25"/>
      <c r="HA335" s="25"/>
      <c r="HB335" s="25"/>
      <c r="HC335" s="25"/>
      <c r="HD335" s="25"/>
      <c r="HE335" s="25"/>
      <c r="HF335" s="25"/>
      <c r="HG335" s="25"/>
      <c r="HH335" s="25"/>
      <c r="HI335" s="25"/>
      <c r="HJ335" s="25"/>
      <c r="HK335" s="25"/>
      <c r="HL335" s="25"/>
      <c r="HM335" s="25"/>
      <c r="HN335" s="25"/>
      <c r="HO335" s="25"/>
      <c r="HP335" s="25"/>
      <c r="HQ335" s="25"/>
      <c r="HR335" s="25"/>
      <c r="HS335" s="25"/>
      <c r="HT335" s="25"/>
      <c r="HU335" s="25"/>
      <c r="HV335" s="25"/>
      <c r="HW335" s="25"/>
      <c r="HX335" s="25"/>
      <c r="HY335" s="25"/>
      <c r="HZ335" s="25"/>
      <c r="IA335" s="25"/>
      <c r="IB335" s="25"/>
      <c r="IC335" s="25"/>
      <c r="ID335" s="25"/>
      <c r="IE335" s="25"/>
      <c r="IF335" s="25"/>
      <c r="IG335" s="25"/>
      <c r="IH335" s="25"/>
      <c r="II335" s="25"/>
      <c r="IJ335" s="25"/>
      <c r="IK335" s="25"/>
      <c r="IL335" s="25"/>
      <c r="IM335" s="25"/>
      <c r="IN335" s="25"/>
      <c r="IO335" s="25"/>
      <c r="IP335" s="25"/>
      <c r="IQ335" s="25"/>
      <c r="IR335" s="25"/>
      <c r="IS335" s="25"/>
      <c r="IT335" s="25"/>
      <c r="IU335" s="25"/>
      <c r="IV335" s="25"/>
    </row>
    <row r="336" spans="1:256" s="25" customFormat="1" ht="26.4">
      <c r="A336" s="503" t="s">
        <v>8</v>
      </c>
      <c r="B336" s="88" t="s">
        <v>140</v>
      </c>
      <c r="C336" s="686" t="s">
        <v>31</v>
      </c>
      <c r="D336" s="502">
        <v>160</v>
      </c>
      <c r="E336" s="521"/>
      <c r="F336" s="520">
        <f>D336*E336</f>
        <v>0</v>
      </c>
    </row>
    <row r="337" spans="1:256" s="25" customFormat="1">
      <c r="A337" s="522"/>
      <c r="B337" s="155"/>
      <c r="C337" s="688"/>
      <c r="D337" s="523"/>
      <c r="E337" s="127"/>
      <c r="F337" s="127"/>
    </row>
    <row r="338" spans="1:256" s="25" customFormat="1" ht="105.6">
      <c r="A338" s="503" t="s">
        <v>24</v>
      </c>
      <c r="B338" s="88" t="s">
        <v>434</v>
      </c>
      <c r="C338" s="687" t="s">
        <v>51</v>
      </c>
      <c r="D338" s="502">
        <v>64</v>
      </c>
      <c r="E338" s="96"/>
      <c r="F338" s="520">
        <f>D338*E338</f>
        <v>0</v>
      </c>
    </row>
    <row r="339" spans="1:256" s="25" customFormat="1">
      <c r="A339" s="497"/>
      <c r="B339" s="524"/>
      <c r="C339" s="613"/>
      <c r="D339" s="498"/>
      <c r="E339" s="611"/>
      <c r="F339" s="611"/>
    </row>
    <row r="340" spans="1:256" s="25" customFormat="1" ht="43.2" customHeight="1">
      <c r="A340" s="503" t="s">
        <v>25</v>
      </c>
      <c r="B340" s="88" t="s">
        <v>148</v>
      </c>
      <c r="C340" s="146"/>
      <c r="D340" s="525"/>
      <c r="E340" s="125"/>
      <c r="F340" s="520"/>
    </row>
    <row r="341" spans="1:256" s="25" customFormat="1">
      <c r="A341" s="833"/>
      <c r="B341" s="834" t="s">
        <v>540</v>
      </c>
      <c r="C341" s="835" t="s">
        <v>60</v>
      </c>
      <c r="D341" s="836">
        <v>2</v>
      </c>
      <c r="E341" s="837"/>
      <c r="F341" s="838">
        <f>D341*E341</f>
        <v>0</v>
      </c>
      <c r="G341" s="839"/>
      <c r="H341" s="839"/>
      <c r="I341" s="839"/>
      <c r="J341" s="839"/>
      <c r="K341" s="839"/>
      <c r="L341" s="839"/>
      <c r="M341" s="839"/>
      <c r="N341" s="839"/>
      <c r="O341" s="839"/>
      <c r="P341" s="839"/>
      <c r="Q341" s="839"/>
      <c r="R341" s="839"/>
      <c r="S341" s="839"/>
      <c r="T341" s="839"/>
      <c r="U341" s="839"/>
      <c r="V341" s="839"/>
      <c r="W341" s="839"/>
      <c r="X341" s="839"/>
      <c r="Y341" s="839"/>
      <c r="Z341" s="839"/>
      <c r="AA341" s="839"/>
      <c r="AB341" s="839"/>
      <c r="AC341" s="839"/>
      <c r="AD341" s="839"/>
      <c r="AE341" s="839"/>
      <c r="AF341" s="839"/>
      <c r="AG341" s="839"/>
      <c r="AH341" s="839"/>
      <c r="AI341" s="839"/>
      <c r="AJ341" s="839"/>
      <c r="AK341" s="839"/>
      <c r="AL341" s="839"/>
      <c r="AM341" s="839"/>
      <c r="AN341" s="839"/>
      <c r="AO341" s="839"/>
      <c r="AP341" s="839"/>
      <c r="AQ341" s="839"/>
      <c r="AR341" s="839"/>
      <c r="AS341" s="839"/>
      <c r="AT341" s="839"/>
      <c r="AU341" s="839"/>
      <c r="AV341" s="839"/>
      <c r="AW341" s="839"/>
      <c r="AX341" s="839"/>
      <c r="AY341" s="839"/>
      <c r="AZ341" s="839"/>
      <c r="BA341" s="839"/>
      <c r="BB341" s="839"/>
      <c r="BC341" s="839"/>
      <c r="BD341" s="839"/>
      <c r="BE341" s="839"/>
      <c r="BF341" s="839"/>
      <c r="BG341" s="839"/>
      <c r="BH341" s="839"/>
      <c r="BI341" s="839"/>
      <c r="BJ341" s="839"/>
      <c r="BK341" s="839"/>
      <c r="BL341" s="839"/>
      <c r="BM341" s="839"/>
      <c r="BN341" s="839"/>
      <c r="BO341" s="839"/>
      <c r="BP341" s="839"/>
      <c r="BQ341" s="839"/>
      <c r="BR341" s="839"/>
      <c r="BS341" s="839"/>
      <c r="BT341" s="839"/>
      <c r="BU341" s="839"/>
      <c r="BV341" s="839"/>
      <c r="BW341" s="839"/>
      <c r="BX341" s="839"/>
      <c r="BY341" s="839"/>
      <c r="BZ341" s="839"/>
      <c r="CA341" s="839"/>
      <c r="CB341" s="839"/>
      <c r="CC341" s="839"/>
      <c r="CD341" s="839"/>
      <c r="CE341" s="839"/>
      <c r="CF341" s="839"/>
      <c r="CG341" s="839"/>
      <c r="CH341" s="839"/>
      <c r="CI341" s="839"/>
      <c r="CJ341" s="839"/>
      <c r="CK341" s="839"/>
      <c r="CL341" s="839"/>
      <c r="CM341" s="839"/>
      <c r="CN341" s="839"/>
      <c r="CO341" s="839"/>
      <c r="CP341" s="839"/>
      <c r="CQ341" s="839"/>
      <c r="CR341" s="839"/>
      <c r="CS341" s="839"/>
      <c r="CT341" s="839"/>
      <c r="CU341" s="839"/>
      <c r="CV341" s="839"/>
      <c r="CW341" s="839"/>
      <c r="CX341" s="839"/>
      <c r="CY341" s="839"/>
      <c r="CZ341" s="839"/>
      <c r="DA341" s="839"/>
      <c r="DB341" s="839"/>
      <c r="DC341" s="839"/>
      <c r="DD341" s="839"/>
      <c r="DE341" s="839"/>
      <c r="DF341" s="839"/>
      <c r="DG341" s="839"/>
      <c r="DH341" s="839"/>
      <c r="DI341" s="839"/>
      <c r="DJ341" s="839"/>
      <c r="DK341" s="839"/>
      <c r="DL341" s="839"/>
      <c r="DM341" s="839"/>
      <c r="DN341" s="839"/>
      <c r="DO341" s="839"/>
      <c r="DP341" s="839"/>
      <c r="DQ341" s="839"/>
      <c r="DR341" s="839"/>
      <c r="DS341" s="839"/>
      <c r="DT341" s="839"/>
      <c r="DU341" s="839"/>
      <c r="DV341" s="839"/>
      <c r="DW341" s="839"/>
      <c r="DX341" s="839"/>
      <c r="DY341" s="839"/>
      <c r="DZ341" s="839"/>
      <c r="EA341" s="839"/>
      <c r="EB341" s="839"/>
      <c r="EC341" s="839"/>
      <c r="ED341" s="839"/>
      <c r="EE341" s="839"/>
      <c r="EF341" s="839"/>
      <c r="EG341" s="839"/>
      <c r="EH341" s="839"/>
      <c r="EI341" s="839"/>
      <c r="EJ341" s="839"/>
      <c r="EK341" s="839"/>
      <c r="EL341" s="839"/>
      <c r="EM341" s="839"/>
      <c r="EN341" s="839"/>
      <c r="EO341" s="839"/>
      <c r="EP341" s="839"/>
      <c r="EQ341" s="839"/>
      <c r="ER341" s="839"/>
      <c r="ES341" s="839"/>
      <c r="ET341" s="839"/>
      <c r="EU341" s="839"/>
      <c r="EV341" s="839"/>
      <c r="EW341" s="839"/>
      <c r="EX341" s="839"/>
      <c r="EY341" s="839"/>
      <c r="EZ341" s="839"/>
      <c r="FA341" s="839"/>
      <c r="FB341" s="839"/>
      <c r="FC341" s="839"/>
      <c r="FD341" s="839"/>
      <c r="FE341" s="839"/>
      <c r="FF341" s="839"/>
      <c r="FG341" s="839"/>
      <c r="FH341" s="839"/>
      <c r="FI341" s="839"/>
      <c r="FJ341" s="839"/>
      <c r="FK341" s="839"/>
      <c r="FL341" s="839"/>
      <c r="FM341" s="839"/>
      <c r="FN341" s="839"/>
      <c r="FO341" s="839"/>
      <c r="FP341" s="839"/>
      <c r="FQ341" s="839"/>
      <c r="FR341" s="839"/>
      <c r="FS341" s="839"/>
      <c r="FT341" s="839"/>
      <c r="FU341" s="839"/>
      <c r="FV341" s="839"/>
      <c r="FW341" s="839"/>
      <c r="FX341" s="839"/>
      <c r="FY341" s="839"/>
      <c r="FZ341" s="839"/>
      <c r="GA341" s="839"/>
      <c r="GB341" s="839"/>
      <c r="GC341" s="839"/>
      <c r="GD341" s="839"/>
      <c r="GE341" s="839"/>
      <c r="GF341" s="839"/>
      <c r="GG341" s="839"/>
      <c r="GH341" s="839"/>
      <c r="GI341" s="839"/>
      <c r="GJ341" s="839"/>
      <c r="GK341" s="839"/>
      <c r="GL341" s="839"/>
      <c r="GM341" s="839"/>
      <c r="GN341" s="839"/>
      <c r="GO341" s="839"/>
      <c r="GP341" s="839"/>
      <c r="GQ341" s="839"/>
      <c r="GR341" s="839"/>
      <c r="GS341" s="839"/>
      <c r="GT341" s="839"/>
      <c r="GU341" s="839"/>
      <c r="GV341" s="839"/>
      <c r="GW341" s="839"/>
      <c r="GX341" s="839"/>
      <c r="GY341" s="839"/>
      <c r="GZ341" s="839"/>
      <c r="HA341" s="839"/>
      <c r="HB341" s="839"/>
      <c r="HC341" s="839"/>
      <c r="HD341" s="839"/>
      <c r="HE341" s="839"/>
      <c r="HF341" s="839"/>
      <c r="HG341" s="839"/>
      <c r="HH341" s="839"/>
      <c r="HI341" s="839"/>
      <c r="HJ341" s="839"/>
      <c r="HK341" s="839"/>
      <c r="HL341" s="839"/>
      <c r="HM341" s="839"/>
      <c r="HN341" s="839"/>
      <c r="HO341" s="839"/>
      <c r="HP341" s="839"/>
      <c r="HQ341" s="839"/>
      <c r="HR341" s="839"/>
      <c r="HS341" s="839"/>
      <c r="HT341" s="839"/>
      <c r="HU341" s="839"/>
      <c r="HV341" s="839"/>
      <c r="HW341" s="839"/>
      <c r="HX341" s="839"/>
      <c r="HY341" s="839"/>
      <c r="HZ341" s="839"/>
      <c r="IA341" s="839"/>
      <c r="IB341" s="839"/>
      <c r="IC341" s="839"/>
      <c r="ID341" s="839"/>
      <c r="IE341" s="839"/>
      <c r="IF341" s="839"/>
      <c r="IG341" s="839"/>
      <c r="IH341" s="839"/>
      <c r="II341" s="839"/>
      <c r="IJ341" s="839"/>
      <c r="IK341" s="839"/>
      <c r="IL341" s="839"/>
      <c r="IM341" s="839"/>
      <c r="IN341" s="839"/>
      <c r="IO341" s="839"/>
      <c r="IP341" s="839"/>
      <c r="IQ341" s="839"/>
      <c r="IR341" s="839"/>
      <c r="IS341" s="839"/>
      <c r="IT341" s="839"/>
      <c r="IU341" s="839"/>
      <c r="IV341" s="839"/>
    </row>
    <row r="342" spans="1:256" s="25" customFormat="1">
      <c r="A342" s="833"/>
      <c r="B342" s="834" t="s">
        <v>541</v>
      </c>
      <c r="C342" s="835" t="s">
        <v>60</v>
      </c>
      <c r="D342" s="836">
        <v>193</v>
      </c>
      <c r="E342" s="837"/>
      <c r="F342" s="838">
        <f>D342*E342</f>
        <v>0</v>
      </c>
      <c r="G342" s="839"/>
      <c r="H342" s="839"/>
      <c r="I342" s="839"/>
      <c r="J342" s="839"/>
      <c r="K342" s="839"/>
      <c r="L342" s="839"/>
      <c r="M342" s="839"/>
      <c r="N342" s="839"/>
      <c r="O342" s="839"/>
      <c r="P342" s="839"/>
      <c r="Q342" s="839"/>
      <c r="R342" s="839"/>
      <c r="S342" s="839"/>
      <c r="T342" s="839"/>
      <c r="U342" s="839"/>
      <c r="V342" s="839"/>
      <c r="W342" s="839"/>
      <c r="X342" s="839"/>
      <c r="Y342" s="839"/>
      <c r="Z342" s="839"/>
      <c r="AA342" s="839"/>
      <c r="AB342" s="839"/>
      <c r="AC342" s="839"/>
      <c r="AD342" s="839"/>
      <c r="AE342" s="839"/>
      <c r="AF342" s="839"/>
      <c r="AG342" s="839"/>
      <c r="AH342" s="839"/>
      <c r="AI342" s="839"/>
      <c r="AJ342" s="839"/>
      <c r="AK342" s="839"/>
      <c r="AL342" s="839"/>
      <c r="AM342" s="839"/>
      <c r="AN342" s="839"/>
      <c r="AO342" s="839"/>
      <c r="AP342" s="839"/>
      <c r="AQ342" s="839"/>
      <c r="AR342" s="839"/>
      <c r="AS342" s="839"/>
      <c r="AT342" s="839"/>
      <c r="AU342" s="839"/>
      <c r="AV342" s="839"/>
      <c r="AW342" s="839"/>
      <c r="AX342" s="839"/>
      <c r="AY342" s="839"/>
      <c r="AZ342" s="839"/>
      <c r="BA342" s="839"/>
      <c r="BB342" s="839"/>
      <c r="BC342" s="839"/>
      <c r="BD342" s="839"/>
      <c r="BE342" s="839"/>
      <c r="BF342" s="839"/>
      <c r="BG342" s="839"/>
      <c r="BH342" s="839"/>
      <c r="BI342" s="839"/>
      <c r="BJ342" s="839"/>
      <c r="BK342" s="839"/>
      <c r="BL342" s="839"/>
      <c r="BM342" s="839"/>
      <c r="BN342" s="839"/>
      <c r="BO342" s="839"/>
      <c r="BP342" s="839"/>
      <c r="BQ342" s="839"/>
      <c r="BR342" s="839"/>
      <c r="BS342" s="839"/>
      <c r="BT342" s="839"/>
      <c r="BU342" s="839"/>
      <c r="BV342" s="839"/>
      <c r="BW342" s="839"/>
      <c r="BX342" s="839"/>
      <c r="BY342" s="839"/>
      <c r="BZ342" s="839"/>
      <c r="CA342" s="839"/>
      <c r="CB342" s="839"/>
      <c r="CC342" s="839"/>
      <c r="CD342" s="839"/>
      <c r="CE342" s="839"/>
      <c r="CF342" s="839"/>
      <c r="CG342" s="839"/>
      <c r="CH342" s="839"/>
      <c r="CI342" s="839"/>
      <c r="CJ342" s="839"/>
      <c r="CK342" s="839"/>
      <c r="CL342" s="839"/>
      <c r="CM342" s="839"/>
      <c r="CN342" s="839"/>
      <c r="CO342" s="839"/>
      <c r="CP342" s="839"/>
      <c r="CQ342" s="839"/>
      <c r="CR342" s="839"/>
      <c r="CS342" s="839"/>
      <c r="CT342" s="839"/>
      <c r="CU342" s="839"/>
      <c r="CV342" s="839"/>
      <c r="CW342" s="839"/>
      <c r="CX342" s="839"/>
      <c r="CY342" s="839"/>
      <c r="CZ342" s="839"/>
      <c r="DA342" s="839"/>
      <c r="DB342" s="839"/>
      <c r="DC342" s="839"/>
      <c r="DD342" s="839"/>
      <c r="DE342" s="839"/>
      <c r="DF342" s="839"/>
      <c r="DG342" s="839"/>
      <c r="DH342" s="839"/>
      <c r="DI342" s="839"/>
      <c r="DJ342" s="839"/>
      <c r="DK342" s="839"/>
      <c r="DL342" s="839"/>
      <c r="DM342" s="839"/>
      <c r="DN342" s="839"/>
      <c r="DO342" s="839"/>
      <c r="DP342" s="839"/>
      <c r="DQ342" s="839"/>
      <c r="DR342" s="839"/>
      <c r="DS342" s="839"/>
      <c r="DT342" s="839"/>
      <c r="DU342" s="839"/>
      <c r="DV342" s="839"/>
      <c r="DW342" s="839"/>
      <c r="DX342" s="839"/>
      <c r="DY342" s="839"/>
      <c r="DZ342" s="839"/>
      <c r="EA342" s="839"/>
      <c r="EB342" s="839"/>
      <c r="EC342" s="839"/>
      <c r="ED342" s="839"/>
      <c r="EE342" s="839"/>
      <c r="EF342" s="839"/>
      <c r="EG342" s="839"/>
      <c r="EH342" s="839"/>
      <c r="EI342" s="839"/>
      <c r="EJ342" s="839"/>
      <c r="EK342" s="839"/>
      <c r="EL342" s="839"/>
      <c r="EM342" s="839"/>
      <c r="EN342" s="839"/>
      <c r="EO342" s="839"/>
      <c r="EP342" s="839"/>
      <c r="EQ342" s="839"/>
      <c r="ER342" s="839"/>
      <c r="ES342" s="839"/>
      <c r="ET342" s="839"/>
      <c r="EU342" s="839"/>
      <c r="EV342" s="839"/>
      <c r="EW342" s="839"/>
      <c r="EX342" s="839"/>
      <c r="EY342" s="839"/>
      <c r="EZ342" s="839"/>
      <c r="FA342" s="839"/>
      <c r="FB342" s="839"/>
      <c r="FC342" s="839"/>
      <c r="FD342" s="839"/>
      <c r="FE342" s="839"/>
      <c r="FF342" s="839"/>
      <c r="FG342" s="839"/>
      <c r="FH342" s="839"/>
      <c r="FI342" s="839"/>
      <c r="FJ342" s="839"/>
      <c r="FK342" s="839"/>
      <c r="FL342" s="839"/>
      <c r="FM342" s="839"/>
      <c r="FN342" s="839"/>
      <c r="FO342" s="839"/>
      <c r="FP342" s="839"/>
      <c r="FQ342" s="839"/>
      <c r="FR342" s="839"/>
      <c r="FS342" s="839"/>
      <c r="FT342" s="839"/>
      <c r="FU342" s="839"/>
      <c r="FV342" s="839"/>
      <c r="FW342" s="839"/>
      <c r="FX342" s="839"/>
      <c r="FY342" s="839"/>
      <c r="FZ342" s="839"/>
      <c r="GA342" s="839"/>
      <c r="GB342" s="839"/>
      <c r="GC342" s="839"/>
      <c r="GD342" s="839"/>
      <c r="GE342" s="839"/>
      <c r="GF342" s="839"/>
      <c r="GG342" s="839"/>
      <c r="GH342" s="839"/>
      <c r="GI342" s="839"/>
      <c r="GJ342" s="839"/>
      <c r="GK342" s="839"/>
      <c r="GL342" s="839"/>
      <c r="GM342" s="839"/>
      <c r="GN342" s="839"/>
      <c r="GO342" s="839"/>
      <c r="GP342" s="839"/>
      <c r="GQ342" s="839"/>
      <c r="GR342" s="839"/>
      <c r="GS342" s="839"/>
      <c r="GT342" s="839"/>
      <c r="GU342" s="839"/>
      <c r="GV342" s="839"/>
      <c r="GW342" s="839"/>
      <c r="GX342" s="839"/>
      <c r="GY342" s="839"/>
      <c r="GZ342" s="839"/>
      <c r="HA342" s="839"/>
      <c r="HB342" s="839"/>
      <c r="HC342" s="839"/>
      <c r="HD342" s="839"/>
      <c r="HE342" s="839"/>
      <c r="HF342" s="839"/>
      <c r="HG342" s="839"/>
      <c r="HH342" s="839"/>
      <c r="HI342" s="839"/>
      <c r="HJ342" s="839"/>
      <c r="HK342" s="839"/>
      <c r="HL342" s="839"/>
      <c r="HM342" s="839"/>
      <c r="HN342" s="839"/>
      <c r="HO342" s="839"/>
      <c r="HP342" s="839"/>
      <c r="HQ342" s="839"/>
      <c r="HR342" s="839"/>
      <c r="HS342" s="839"/>
      <c r="HT342" s="839"/>
      <c r="HU342" s="839"/>
      <c r="HV342" s="839"/>
      <c r="HW342" s="839"/>
      <c r="HX342" s="839"/>
      <c r="HY342" s="839"/>
      <c r="HZ342" s="839"/>
      <c r="IA342" s="839"/>
      <c r="IB342" s="839"/>
      <c r="IC342" s="839"/>
      <c r="ID342" s="839"/>
      <c r="IE342" s="839"/>
      <c r="IF342" s="839"/>
      <c r="IG342" s="839"/>
      <c r="IH342" s="839"/>
      <c r="II342" s="839"/>
      <c r="IJ342" s="839"/>
      <c r="IK342" s="839"/>
      <c r="IL342" s="839"/>
      <c r="IM342" s="839"/>
      <c r="IN342" s="839"/>
      <c r="IO342" s="839"/>
      <c r="IP342" s="839"/>
      <c r="IQ342" s="839"/>
      <c r="IR342" s="839"/>
      <c r="IS342" s="839"/>
      <c r="IT342" s="839"/>
      <c r="IU342" s="839"/>
      <c r="IV342" s="839"/>
    </row>
    <row r="343" spans="1:256" s="25" customFormat="1">
      <c r="A343" s="503"/>
      <c r="B343" s="88"/>
      <c r="C343" s="146"/>
      <c r="D343" s="525"/>
      <c r="E343" s="125"/>
      <c r="F343" s="520"/>
    </row>
    <row r="344" spans="1:256" s="25" customFormat="1" ht="34.799999999999997" customHeight="1">
      <c r="A344" s="503" t="s">
        <v>27</v>
      </c>
      <c r="B344" s="88" t="s">
        <v>435</v>
      </c>
      <c r="C344" s="146" t="s">
        <v>426</v>
      </c>
      <c r="D344" s="526">
        <v>170</v>
      </c>
      <c r="E344" s="527"/>
      <c r="F344" s="527">
        <f>D344*E344</f>
        <v>0</v>
      </c>
    </row>
    <row r="345" spans="1:256" s="25" customFormat="1">
      <c r="A345" s="497"/>
      <c r="B345" s="76"/>
      <c r="C345" s="526"/>
      <c r="D345" s="528"/>
      <c r="E345" s="526"/>
      <c r="F345" s="526"/>
    </row>
    <row r="346" spans="1:256" s="25" customFormat="1" ht="14.25" customHeight="1">
      <c r="A346" s="175" t="s">
        <v>98</v>
      </c>
      <c r="B346" s="315" t="s">
        <v>436</v>
      </c>
      <c r="C346" s="317" t="s">
        <v>51</v>
      </c>
      <c r="D346" s="529">
        <v>16.5</v>
      </c>
      <c r="E346" s="319"/>
      <c r="F346" s="530">
        <f>D346*E346</f>
        <v>0</v>
      </c>
      <c r="G346" s="334"/>
      <c r="H346" s="334"/>
    </row>
    <row r="347" spans="1:256" s="25" customFormat="1">
      <c r="A347" s="175"/>
      <c r="B347" s="315"/>
      <c r="C347" s="317"/>
      <c r="D347" s="529"/>
      <c r="E347" s="319"/>
      <c r="F347" s="530"/>
    </row>
    <row r="348" spans="1:256" s="25" customFormat="1" ht="34.799999999999997" customHeight="1">
      <c r="A348" s="175" t="s">
        <v>99</v>
      </c>
      <c r="B348" s="315" t="s">
        <v>314</v>
      </c>
      <c r="C348" s="317" t="s">
        <v>51</v>
      </c>
      <c r="D348" s="529">
        <v>1.5</v>
      </c>
      <c r="E348" s="319"/>
      <c r="F348" s="530">
        <f>D348*E348</f>
        <v>0</v>
      </c>
    </row>
    <row r="349" spans="1:256" s="25" customFormat="1">
      <c r="A349" s="175"/>
      <c r="B349" s="315"/>
      <c r="C349" s="318"/>
      <c r="D349" s="529"/>
      <c r="E349" s="319"/>
      <c r="F349" s="530"/>
    </row>
    <row r="350" spans="1:256" s="25" customFormat="1" ht="26.4">
      <c r="A350" s="175" t="s">
        <v>100</v>
      </c>
      <c r="B350" s="316" t="s">
        <v>315</v>
      </c>
      <c r="C350" s="317" t="s">
        <v>51</v>
      </c>
      <c r="D350" s="529">
        <v>1.7</v>
      </c>
      <c r="E350" s="319"/>
      <c r="F350" s="530">
        <f>D350*E350</f>
        <v>0</v>
      </c>
    </row>
    <row r="351" spans="1:256" s="25" customFormat="1" ht="252" customHeight="1">
      <c r="A351" s="175"/>
      <c r="B351" s="315"/>
      <c r="C351" s="531"/>
      <c r="D351" s="532"/>
      <c r="E351" s="319"/>
      <c r="F351" s="533"/>
    </row>
    <row r="352" spans="1:256" s="25" customFormat="1" ht="118.8">
      <c r="A352" s="175" t="s">
        <v>101</v>
      </c>
      <c r="B352" s="316" t="s">
        <v>437</v>
      </c>
      <c r="C352" s="317" t="s">
        <v>12</v>
      </c>
      <c r="D352" s="532">
        <v>11</v>
      </c>
      <c r="E352" s="319"/>
      <c r="F352" s="530">
        <f>D352*E352</f>
        <v>0</v>
      </c>
    </row>
    <row r="353" spans="1:6" s="25" customFormat="1">
      <c r="A353" s="175"/>
      <c r="B353" s="534"/>
      <c r="C353" s="535"/>
      <c r="D353" s="536"/>
      <c r="E353" s="537"/>
      <c r="F353" s="530"/>
    </row>
    <row r="354" spans="1:6" s="25" customFormat="1" ht="66">
      <c r="A354" s="538" t="s">
        <v>102</v>
      </c>
      <c r="B354" s="76" t="s">
        <v>438</v>
      </c>
      <c r="C354" s="57" t="s">
        <v>51</v>
      </c>
      <c r="D354" s="164">
        <v>20</v>
      </c>
      <c r="E354" s="65"/>
      <c r="F354" s="539">
        <f>D354*E354</f>
        <v>0</v>
      </c>
    </row>
    <row r="355" spans="1:6" s="25" customFormat="1">
      <c r="A355" s="538"/>
      <c r="B355" s="76"/>
      <c r="C355" s="57"/>
      <c r="D355" s="164"/>
      <c r="E355" s="65"/>
      <c r="F355" s="539"/>
    </row>
    <row r="356" spans="1:6" s="25" customFormat="1" ht="171.6">
      <c r="A356" s="538" t="s">
        <v>103</v>
      </c>
      <c r="B356" s="832" t="s">
        <v>539</v>
      </c>
      <c r="C356" s="57" t="s">
        <v>12</v>
      </c>
      <c r="D356" s="163">
        <v>13</v>
      </c>
      <c r="E356" s="65"/>
      <c r="F356" s="539">
        <f>D356*E356</f>
        <v>0</v>
      </c>
    </row>
    <row r="357" spans="1:6" s="25" customFormat="1">
      <c r="A357" s="175"/>
      <c r="B357" s="534"/>
      <c r="C357" s="535"/>
      <c r="D357" s="532"/>
      <c r="E357" s="319"/>
      <c r="F357" s="530"/>
    </row>
    <row r="358" spans="1:6" s="25" customFormat="1" ht="255.6" customHeight="1">
      <c r="A358" s="540" t="s">
        <v>104</v>
      </c>
      <c r="B358" s="541" t="s">
        <v>439</v>
      </c>
      <c r="C358" s="542" t="s">
        <v>440</v>
      </c>
      <c r="D358" s="543">
        <v>250</v>
      </c>
      <c r="E358" s="544"/>
      <c r="F358" s="545">
        <f>D358*E358</f>
        <v>0</v>
      </c>
    </row>
    <row r="359" spans="1:6" s="25" customFormat="1">
      <c r="A359" s="325"/>
      <c r="B359" s="76"/>
      <c r="C359" s="146"/>
      <c r="D359" s="546"/>
      <c r="E359" s="323"/>
      <c r="F359" s="107"/>
    </row>
    <row r="360" spans="1:6" s="25" customFormat="1" ht="79.2">
      <c r="A360" s="503" t="s">
        <v>105</v>
      </c>
      <c r="B360" s="54" t="s">
        <v>150</v>
      </c>
      <c r="C360" s="155" t="s">
        <v>12</v>
      </c>
      <c r="D360" s="512">
        <v>35</v>
      </c>
      <c r="E360" s="107"/>
      <c r="F360" s="520">
        <f>D360*E360</f>
        <v>0</v>
      </c>
    </row>
    <row r="361" spans="1:6" s="25" customFormat="1">
      <c r="A361" s="503"/>
      <c r="B361" s="715"/>
      <c r="C361" s="127"/>
      <c r="D361" s="502"/>
      <c r="E361" s="127"/>
      <c r="F361" s="127"/>
    </row>
    <row r="362" spans="1:6" s="25" customFormat="1" ht="39.6">
      <c r="A362" s="503" t="s">
        <v>162</v>
      </c>
      <c r="B362" s="54" t="s">
        <v>149</v>
      </c>
      <c r="C362" s="69" t="s">
        <v>60</v>
      </c>
      <c r="D362" s="510">
        <v>195</v>
      </c>
      <c r="E362" s="506"/>
      <c r="F362" s="520">
        <f>D362*E362</f>
        <v>0</v>
      </c>
    </row>
    <row r="363" spans="1:6" s="25" customFormat="1">
      <c r="A363" s="511"/>
      <c r="B363" s="150"/>
      <c r="C363" s="151"/>
      <c r="D363" s="506"/>
      <c r="E363" s="715"/>
      <c r="F363" s="94"/>
    </row>
    <row r="364" spans="1:6" s="25" customFormat="1" ht="52.8">
      <c r="A364" s="503" t="s">
        <v>317</v>
      </c>
      <c r="B364" s="126" t="s">
        <v>441</v>
      </c>
      <c r="C364" s="53" t="s">
        <v>51</v>
      </c>
      <c r="D364" s="506">
        <v>12</v>
      </c>
      <c r="E364" s="505"/>
      <c r="F364" s="520">
        <f>D364*E364</f>
        <v>0</v>
      </c>
    </row>
    <row r="365" spans="1:6" s="25" customFormat="1">
      <c r="A365" s="497"/>
      <c r="B365" s="614"/>
      <c r="C365" s="613"/>
      <c r="D365" s="498"/>
      <c r="E365" s="611"/>
      <c r="F365" s="499"/>
    </row>
    <row r="366" spans="1:6" s="25" customFormat="1">
      <c r="A366" s="515"/>
      <c r="B366" s="145" t="s">
        <v>151</v>
      </c>
      <c r="C366" s="80"/>
      <c r="D366" s="516"/>
      <c r="E366" s="82"/>
      <c r="F366" s="83">
        <f>SUM(F334:F364)</f>
        <v>0</v>
      </c>
    </row>
    <row r="367" spans="1:6" s="25" customFormat="1">
      <c r="A367" s="497"/>
      <c r="B367" s="614"/>
      <c r="C367" s="613"/>
      <c r="D367" s="498"/>
      <c r="E367" s="611"/>
      <c r="F367" s="499"/>
    </row>
    <row r="368" spans="1:6" s="25" customFormat="1">
      <c r="A368" s="517" t="s">
        <v>11</v>
      </c>
      <c r="B368" s="871" t="s">
        <v>156</v>
      </c>
      <c r="C368" s="872"/>
      <c r="D368" s="872"/>
      <c r="E368" s="872"/>
      <c r="F368" s="872"/>
    </row>
    <row r="369" spans="1:6" s="25" customFormat="1">
      <c r="A369" s="503"/>
      <c r="B369" s="54"/>
      <c r="C369" s="69"/>
      <c r="D369" s="547"/>
      <c r="E369" s="93"/>
      <c r="F369" s="548"/>
    </row>
    <row r="370" spans="1:6" s="25" customFormat="1" ht="26.4">
      <c r="A370" s="493" t="s">
        <v>7</v>
      </c>
      <c r="B370" s="314" t="s">
        <v>442</v>
      </c>
      <c r="C370" s="57" t="s">
        <v>51</v>
      </c>
      <c r="D370" s="549">
        <v>20</v>
      </c>
      <c r="E370" s="550"/>
      <c r="F370" s="520">
        <f>D370*E370</f>
        <v>0</v>
      </c>
    </row>
    <row r="371" spans="1:6" s="25" customFormat="1">
      <c r="A371" s="325"/>
      <c r="B371" s="331"/>
      <c r="C371" s="126"/>
      <c r="D371" s="551"/>
      <c r="E371" s="140"/>
      <c r="F371" s="552"/>
    </row>
    <row r="372" spans="1:6" s="25" customFormat="1" ht="26.4">
      <c r="A372" s="493" t="s">
        <v>8</v>
      </c>
      <c r="B372" s="76" t="s">
        <v>152</v>
      </c>
      <c r="C372" s="57" t="s">
        <v>51</v>
      </c>
      <c r="D372" s="546">
        <v>1.3</v>
      </c>
      <c r="E372" s="323"/>
      <c r="F372" s="520">
        <f>D372*E372</f>
        <v>0</v>
      </c>
    </row>
    <row r="373" spans="1:6" s="25" customFormat="1">
      <c r="A373" s="553"/>
      <c r="B373" s="554"/>
      <c r="C373" s="126"/>
      <c r="D373" s="551"/>
      <c r="E373" s="140"/>
      <c r="F373" s="552"/>
    </row>
    <row r="374" spans="1:6" s="25" customFormat="1" ht="52.8">
      <c r="A374" s="493" t="s">
        <v>24</v>
      </c>
      <c r="B374" s="76" t="s">
        <v>153</v>
      </c>
      <c r="C374" s="57" t="s">
        <v>51</v>
      </c>
      <c r="D374" s="546">
        <v>7.7</v>
      </c>
      <c r="E374" s="323"/>
      <c r="F374" s="520">
        <f>D374*E374</f>
        <v>0</v>
      </c>
    </row>
    <row r="375" spans="1:6" s="25" customFormat="1">
      <c r="A375" s="325"/>
      <c r="B375" s="555"/>
      <c r="C375" s="57"/>
      <c r="D375" s="551"/>
      <c r="E375" s="140"/>
      <c r="F375" s="530"/>
    </row>
    <row r="376" spans="1:6" s="25" customFormat="1" ht="73.8" customHeight="1">
      <c r="A376" s="493" t="s">
        <v>25</v>
      </c>
      <c r="B376" s="126" t="s">
        <v>358</v>
      </c>
      <c r="C376" s="57" t="s">
        <v>51</v>
      </c>
      <c r="D376" s="546">
        <f>D370-D374</f>
        <v>12.3</v>
      </c>
      <c r="E376" s="323"/>
      <c r="F376" s="520">
        <f>D376*E376</f>
        <v>0</v>
      </c>
    </row>
    <row r="377" spans="1:6" s="25" customFormat="1">
      <c r="A377" s="556"/>
      <c r="B377" s="324"/>
      <c r="C377" s="325"/>
      <c r="D377" s="551"/>
      <c r="E377" s="140"/>
      <c r="F377" s="330"/>
    </row>
    <row r="378" spans="1:6" s="25" customFormat="1" ht="39.6">
      <c r="A378" s="493" t="s">
        <v>27</v>
      </c>
      <c r="B378" s="76" t="s">
        <v>154</v>
      </c>
      <c r="C378" s="146" t="s">
        <v>31</v>
      </c>
      <c r="D378" s="546">
        <v>35</v>
      </c>
      <c r="E378" s="323"/>
      <c r="F378" s="520">
        <f t="shared" ref="F378:F396" si="1">D378*E378</f>
        <v>0</v>
      </c>
    </row>
    <row r="379" spans="1:6" s="25" customFormat="1">
      <c r="A379" s="325"/>
      <c r="B379" s="555"/>
      <c r="C379" s="330"/>
      <c r="D379" s="496"/>
      <c r="E379" s="140"/>
      <c r="F379" s="330"/>
    </row>
    <row r="380" spans="1:6" s="25" customFormat="1" ht="26.4">
      <c r="A380" s="493" t="s">
        <v>98</v>
      </c>
      <c r="B380" s="76" t="s">
        <v>155</v>
      </c>
      <c r="C380" s="146" t="s">
        <v>31</v>
      </c>
      <c r="D380" s="546">
        <v>4</v>
      </c>
      <c r="E380" s="323"/>
      <c r="F380" s="520">
        <f t="shared" si="1"/>
        <v>0</v>
      </c>
    </row>
    <row r="381" spans="1:6" s="25" customFormat="1">
      <c r="A381" s="325"/>
      <c r="B381" s="495"/>
      <c r="C381" s="57"/>
      <c r="D381" s="551"/>
      <c r="E381" s="140"/>
      <c r="F381" s="557"/>
    </row>
    <row r="382" spans="1:6" s="25" customFormat="1" ht="52.8">
      <c r="A382" s="493" t="s">
        <v>99</v>
      </c>
      <c r="B382" s="76" t="s">
        <v>157</v>
      </c>
      <c r="C382" s="49" t="s">
        <v>51</v>
      </c>
      <c r="D382" s="546">
        <v>0.65</v>
      </c>
      <c r="E382" s="125"/>
      <c r="F382" s="520">
        <f t="shared" si="1"/>
        <v>0</v>
      </c>
    </row>
    <row r="383" spans="1:6" s="25" customFormat="1">
      <c r="A383" s="325"/>
      <c r="B383" s="555"/>
      <c r="C383" s="330"/>
      <c r="D383" s="551"/>
      <c r="E383" s="557"/>
      <c r="F383" s="330"/>
    </row>
    <row r="384" spans="1:6" s="25" customFormat="1" ht="66">
      <c r="A384" s="493" t="s">
        <v>100</v>
      </c>
      <c r="B384" s="328" t="s">
        <v>353</v>
      </c>
      <c r="C384" s="57" t="s">
        <v>51</v>
      </c>
      <c r="D384" s="546">
        <v>5</v>
      </c>
      <c r="E384" s="125"/>
      <c r="F384" s="520">
        <f t="shared" si="1"/>
        <v>0</v>
      </c>
    </row>
    <row r="385" spans="1:256">
      <c r="A385" s="325"/>
      <c r="B385" s="558"/>
      <c r="C385" s="57"/>
      <c r="D385" s="551"/>
      <c r="E385" s="557"/>
      <c r="F385" s="557"/>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c r="AM385" s="25"/>
      <c r="AN385" s="25"/>
      <c r="AO385" s="25"/>
      <c r="AP385" s="25"/>
      <c r="AQ385" s="25"/>
      <c r="AR385" s="25"/>
      <c r="AS385" s="25"/>
      <c r="AT385" s="25"/>
      <c r="AU385" s="25"/>
      <c r="AV385" s="25"/>
      <c r="AW385" s="25"/>
      <c r="AX385" s="25"/>
      <c r="AY385" s="25"/>
      <c r="AZ385" s="25"/>
      <c r="BA385" s="25"/>
      <c r="BB385" s="25"/>
      <c r="BC385" s="25"/>
      <c r="BD385" s="25"/>
      <c r="BE385" s="25"/>
      <c r="BF385" s="25"/>
      <c r="BG385" s="25"/>
      <c r="BH385" s="25"/>
      <c r="BI385" s="25"/>
      <c r="BJ385" s="25"/>
      <c r="BK385" s="25"/>
      <c r="BL385" s="25"/>
      <c r="BM385" s="25"/>
      <c r="BN385" s="25"/>
      <c r="BO385" s="25"/>
      <c r="BP385" s="25"/>
      <c r="BQ385" s="25"/>
      <c r="BR385" s="25"/>
      <c r="BS385" s="25"/>
      <c r="BT385" s="25"/>
      <c r="BU385" s="25"/>
      <c r="BV385" s="25"/>
      <c r="BW385" s="25"/>
      <c r="BX385" s="25"/>
      <c r="BY385" s="25"/>
      <c r="BZ385" s="25"/>
      <c r="CA385" s="25"/>
      <c r="CB385" s="25"/>
      <c r="CC385" s="25"/>
      <c r="CD385" s="25"/>
      <c r="CE385" s="25"/>
      <c r="CF385" s="25"/>
      <c r="CG385" s="25"/>
      <c r="CH385" s="25"/>
      <c r="CI385" s="25"/>
      <c r="CJ385" s="25"/>
      <c r="CK385" s="25"/>
      <c r="CL385" s="25"/>
      <c r="CM385" s="25"/>
      <c r="CN385" s="25"/>
      <c r="CO385" s="25"/>
      <c r="CP385" s="25"/>
      <c r="CQ385" s="25"/>
      <c r="CR385" s="25"/>
      <c r="CS385" s="25"/>
      <c r="CT385" s="25"/>
      <c r="CU385" s="25"/>
      <c r="CV385" s="25"/>
      <c r="CW385" s="25"/>
      <c r="CX385" s="25"/>
      <c r="CY385" s="25"/>
      <c r="CZ385" s="25"/>
      <c r="DA385" s="25"/>
      <c r="DB385" s="25"/>
      <c r="DC385" s="25"/>
      <c r="DD385" s="25"/>
      <c r="DE385" s="25"/>
      <c r="DF385" s="25"/>
      <c r="DG385" s="25"/>
      <c r="DH385" s="25"/>
      <c r="DI385" s="25"/>
      <c r="DJ385" s="25"/>
      <c r="DK385" s="25"/>
      <c r="DL385" s="25"/>
      <c r="DM385" s="25"/>
      <c r="DN385" s="25"/>
      <c r="DO385" s="25"/>
      <c r="DP385" s="25"/>
      <c r="DQ385" s="25"/>
      <c r="DR385" s="25"/>
      <c r="DS385" s="25"/>
      <c r="DT385" s="25"/>
      <c r="DU385" s="25"/>
      <c r="DV385" s="25"/>
      <c r="DW385" s="25"/>
      <c r="DX385" s="25"/>
      <c r="DY385" s="25"/>
      <c r="DZ385" s="25"/>
      <c r="EA385" s="25"/>
      <c r="EB385" s="25"/>
      <c r="EC385" s="25"/>
      <c r="ED385" s="25"/>
      <c r="EE385" s="25"/>
      <c r="EF385" s="25"/>
      <c r="EG385" s="25"/>
      <c r="EH385" s="25"/>
      <c r="EI385" s="25"/>
      <c r="EJ385" s="25"/>
      <c r="EK385" s="25"/>
      <c r="EL385" s="25"/>
      <c r="EM385" s="25"/>
      <c r="EN385" s="25"/>
      <c r="EO385" s="25"/>
      <c r="EP385" s="25"/>
      <c r="EQ385" s="25"/>
      <c r="ER385" s="25"/>
      <c r="ES385" s="25"/>
      <c r="ET385" s="25"/>
      <c r="EU385" s="25"/>
      <c r="EV385" s="25"/>
      <c r="EW385" s="25"/>
      <c r="EX385" s="25"/>
      <c r="EY385" s="25"/>
      <c r="EZ385" s="25"/>
      <c r="FA385" s="25"/>
      <c r="FB385" s="25"/>
      <c r="FC385" s="25"/>
      <c r="FD385" s="25"/>
      <c r="FE385" s="25"/>
      <c r="FF385" s="25"/>
      <c r="FG385" s="25"/>
      <c r="FH385" s="25"/>
      <c r="FI385" s="25"/>
      <c r="FJ385" s="25"/>
      <c r="FK385" s="25"/>
      <c r="FL385" s="25"/>
      <c r="FM385" s="25"/>
      <c r="FN385" s="25"/>
      <c r="FO385" s="25"/>
      <c r="FP385" s="25"/>
      <c r="FQ385" s="25"/>
      <c r="FR385" s="25"/>
      <c r="FS385" s="25"/>
      <c r="FT385" s="25"/>
      <c r="FU385" s="25"/>
      <c r="FV385" s="25"/>
      <c r="FW385" s="25"/>
      <c r="FX385" s="25"/>
      <c r="FY385" s="25"/>
      <c r="FZ385" s="25"/>
      <c r="GA385" s="25"/>
      <c r="GB385" s="25"/>
      <c r="GC385" s="25"/>
      <c r="GD385" s="25"/>
      <c r="GE385" s="25"/>
      <c r="GF385" s="25"/>
      <c r="GG385" s="25"/>
      <c r="GH385" s="25"/>
      <c r="GI385" s="25"/>
      <c r="GJ385" s="25"/>
      <c r="GK385" s="25"/>
      <c r="GL385" s="25"/>
      <c r="GM385" s="25"/>
      <c r="GN385" s="25"/>
      <c r="GO385" s="25"/>
      <c r="GP385" s="25"/>
      <c r="GQ385" s="25"/>
      <c r="GR385" s="25"/>
      <c r="GS385" s="25"/>
      <c r="GT385" s="25"/>
      <c r="GU385" s="25"/>
      <c r="GV385" s="25"/>
      <c r="GW385" s="25"/>
      <c r="GX385" s="25"/>
      <c r="GY385" s="25"/>
      <c r="GZ385" s="25"/>
      <c r="HA385" s="25"/>
      <c r="HB385" s="25"/>
      <c r="HC385" s="25"/>
      <c r="HD385" s="25"/>
      <c r="HE385" s="25"/>
      <c r="HF385" s="25"/>
      <c r="HG385" s="25"/>
      <c r="HH385" s="25"/>
      <c r="HI385" s="25"/>
      <c r="HJ385" s="25"/>
      <c r="HK385" s="25"/>
      <c r="HL385" s="25"/>
      <c r="HM385" s="25"/>
      <c r="HN385" s="25"/>
      <c r="HO385" s="25"/>
      <c r="HP385" s="25"/>
      <c r="HQ385" s="25"/>
      <c r="HR385" s="25"/>
      <c r="HS385" s="25"/>
      <c r="HT385" s="25"/>
      <c r="HU385" s="25"/>
      <c r="HV385" s="25"/>
      <c r="HW385" s="25"/>
      <c r="HX385" s="25"/>
      <c r="HY385" s="25"/>
      <c r="HZ385" s="25"/>
      <c r="IA385" s="25"/>
      <c r="IB385" s="25"/>
      <c r="IC385" s="25"/>
      <c r="ID385" s="25"/>
      <c r="IE385" s="25"/>
      <c r="IF385" s="25"/>
      <c r="IG385" s="25"/>
      <c r="IH385" s="25"/>
      <c r="II385" s="25"/>
      <c r="IJ385" s="25"/>
      <c r="IK385" s="25"/>
      <c r="IL385" s="25"/>
      <c r="IM385" s="25"/>
      <c r="IN385" s="25"/>
      <c r="IO385" s="25"/>
      <c r="IP385" s="25"/>
      <c r="IQ385" s="25"/>
      <c r="IR385" s="25"/>
      <c r="IS385" s="25"/>
      <c r="IT385" s="25"/>
      <c r="IU385" s="25"/>
      <c r="IV385" s="25"/>
    </row>
    <row r="386" spans="1:256" ht="39.6">
      <c r="A386" s="493" t="s">
        <v>101</v>
      </c>
      <c r="B386" s="328" t="s">
        <v>158</v>
      </c>
      <c r="C386" s="57" t="s">
        <v>51</v>
      </c>
      <c r="D386" s="546">
        <v>1.5</v>
      </c>
      <c r="E386" s="125"/>
      <c r="F386" s="520">
        <f t="shared" si="1"/>
        <v>0</v>
      </c>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c r="AM386" s="25"/>
      <c r="AN386" s="25"/>
      <c r="AO386" s="25"/>
      <c r="AP386" s="25"/>
      <c r="AQ386" s="25"/>
      <c r="AR386" s="25"/>
      <c r="AS386" s="25"/>
      <c r="AT386" s="25"/>
      <c r="AU386" s="25"/>
      <c r="AV386" s="25"/>
      <c r="AW386" s="25"/>
      <c r="AX386" s="25"/>
      <c r="AY386" s="25"/>
      <c r="AZ386" s="25"/>
      <c r="BA386" s="25"/>
      <c r="BB386" s="25"/>
      <c r="BC386" s="25"/>
      <c r="BD386" s="25"/>
      <c r="BE386" s="25"/>
      <c r="BF386" s="25"/>
      <c r="BG386" s="25"/>
      <c r="BH386" s="25"/>
      <c r="BI386" s="25"/>
      <c r="BJ386" s="25"/>
      <c r="BK386" s="25"/>
      <c r="BL386" s="25"/>
      <c r="BM386" s="25"/>
      <c r="BN386" s="25"/>
      <c r="BO386" s="25"/>
      <c r="BP386" s="25"/>
      <c r="BQ386" s="25"/>
      <c r="BR386" s="25"/>
      <c r="BS386" s="25"/>
      <c r="BT386" s="25"/>
      <c r="BU386" s="25"/>
      <c r="BV386" s="25"/>
      <c r="BW386" s="25"/>
      <c r="BX386" s="25"/>
      <c r="BY386" s="25"/>
      <c r="BZ386" s="25"/>
      <c r="CA386" s="25"/>
      <c r="CB386" s="25"/>
      <c r="CC386" s="25"/>
      <c r="CD386" s="25"/>
      <c r="CE386" s="25"/>
      <c r="CF386" s="25"/>
      <c r="CG386" s="25"/>
      <c r="CH386" s="25"/>
      <c r="CI386" s="25"/>
      <c r="CJ386" s="25"/>
      <c r="CK386" s="25"/>
      <c r="CL386" s="25"/>
      <c r="CM386" s="25"/>
      <c r="CN386" s="25"/>
      <c r="CO386" s="25"/>
      <c r="CP386" s="25"/>
      <c r="CQ386" s="25"/>
      <c r="CR386" s="25"/>
      <c r="CS386" s="25"/>
      <c r="CT386" s="25"/>
      <c r="CU386" s="25"/>
      <c r="CV386" s="25"/>
      <c r="CW386" s="25"/>
      <c r="CX386" s="25"/>
      <c r="CY386" s="25"/>
      <c r="CZ386" s="25"/>
      <c r="DA386" s="25"/>
      <c r="DB386" s="25"/>
      <c r="DC386" s="25"/>
      <c r="DD386" s="25"/>
      <c r="DE386" s="25"/>
      <c r="DF386" s="25"/>
      <c r="DG386" s="25"/>
      <c r="DH386" s="25"/>
      <c r="DI386" s="25"/>
      <c r="DJ386" s="25"/>
      <c r="DK386" s="25"/>
      <c r="DL386" s="25"/>
      <c r="DM386" s="25"/>
      <c r="DN386" s="25"/>
      <c r="DO386" s="25"/>
      <c r="DP386" s="25"/>
      <c r="DQ386" s="25"/>
      <c r="DR386" s="25"/>
      <c r="DS386" s="25"/>
      <c r="DT386" s="25"/>
      <c r="DU386" s="25"/>
      <c r="DV386" s="25"/>
      <c r="DW386" s="25"/>
      <c r="DX386" s="25"/>
      <c r="DY386" s="25"/>
      <c r="DZ386" s="25"/>
      <c r="EA386" s="25"/>
      <c r="EB386" s="25"/>
      <c r="EC386" s="25"/>
      <c r="ED386" s="25"/>
      <c r="EE386" s="25"/>
      <c r="EF386" s="25"/>
      <c r="EG386" s="25"/>
      <c r="EH386" s="25"/>
      <c r="EI386" s="25"/>
      <c r="EJ386" s="25"/>
      <c r="EK386" s="25"/>
      <c r="EL386" s="25"/>
      <c r="EM386" s="25"/>
      <c r="EN386" s="25"/>
      <c r="EO386" s="25"/>
      <c r="EP386" s="25"/>
      <c r="EQ386" s="25"/>
      <c r="ER386" s="25"/>
      <c r="ES386" s="25"/>
      <c r="ET386" s="25"/>
      <c r="EU386" s="25"/>
      <c r="EV386" s="25"/>
      <c r="EW386" s="25"/>
      <c r="EX386" s="25"/>
      <c r="EY386" s="25"/>
      <c r="EZ386" s="25"/>
      <c r="FA386" s="25"/>
      <c r="FB386" s="25"/>
      <c r="FC386" s="25"/>
      <c r="FD386" s="25"/>
      <c r="FE386" s="25"/>
      <c r="FF386" s="25"/>
      <c r="FG386" s="25"/>
      <c r="FH386" s="25"/>
      <c r="FI386" s="25"/>
      <c r="FJ386" s="25"/>
      <c r="FK386" s="25"/>
      <c r="FL386" s="25"/>
      <c r="FM386" s="25"/>
      <c r="FN386" s="25"/>
      <c r="FO386" s="25"/>
      <c r="FP386" s="25"/>
      <c r="FQ386" s="25"/>
      <c r="FR386" s="25"/>
      <c r="FS386" s="25"/>
      <c r="FT386" s="25"/>
      <c r="FU386" s="25"/>
      <c r="FV386" s="25"/>
      <c r="FW386" s="25"/>
      <c r="FX386" s="25"/>
      <c r="FY386" s="25"/>
      <c r="FZ386" s="25"/>
      <c r="GA386" s="25"/>
      <c r="GB386" s="25"/>
      <c r="GC386" s="25"/>
      <c r="GD386" s="25"/>
      <c r="GE386" s="25"/>
      <c r="GF386" s="25"/>
      <c r="GG386" s="25"/>
      <c r="GH386" s="25"/>
      <c r="GI386" s="25"/>
      <c r="GJ386" s="25"/>
      <c r="GK386" s="25"/>
      <c r="GL386" s="25"/>
      <c r="GM386" s="25"/>
      <c r="GN386" s="25"/>
      <c r="GO386" s="25"/>
      <c r="GP386" s="25"/>
      <c r="GQ386" s="25"/>
      <c r="GR386" s="25"/>
      <c r="GS386" s="25"/>
      <c r="GT386" s="25"/>
      <c r="GU386" s="25"/>
      <c r="GV386" s="25"/>
      <c r="GW386" s="25"/>
      <c r="GX386" s="25"/>
      <c r="GY386" s="25"/>
      <c r="GZ386" s="25"/>
      <c r="HA386" s="25"/>
      <c r="HB386" s="25"/>
      <c r="HC386" s="25"/>
      <c r="HD386" s="25"/>
      <c r="HE386" s="25"/>
      <c r="HF386" s="25"/>
      <c r="HG386" s="25"/>
      <c r="HH386" s="25"/>
      <c r="HI386" s="25"/>
      <c r="HJ386" s="25"/>
      <c r="HK386" s="25"/>
      <c r="HL386" s="25"/>
      <c r="HM386" s="25"/>
      <c r="HN386" s="25"/>
      <c r="HO386" s="25"/>
      <c r="HP386" s="25"/>
      <c r="HQ386" s="25"/>
      <c r="HR386" s="25"/>
      <c r="HS386" s="25"/>
      <c r="HT386" s="25"/>
      <c r="HU386" s="25"/>
      <c r="HV386" s="25"/>
      <c r="HW386" s="25"/>
      <c r="HX386" s="25"/>
      <c r="HY386" s="25"/>
      <c r="HZ386" s="25"/>
      <c r="IA386" s="25"/>
      <c r="IB386" s="25"/>
      <c r="IC386" s="25"/>
      <c r="ID386" s="25"/>
      <c r="IE386" s="25"/>
      <c r="IF386" s="25"/>
      <c r="IG386" s="25"/>
      <c r="IH386" s="25"/>
      <c r="II386" s="25"/>
      <c r="IJ386" s="25"/>
      <c r="IK386" s="25"/>
      <c r="IL386" s="25"/>
      <c r="IM386" s="25"/>
      <c r="IN386" s="25"/>
      <c r="IO386" s="25"/>
      <c r="IP386" s="25"/>
      <c r="IQ386" s="25"/>
      <c r="IR386" s="25"/>
      <c r="IS386" s="25"/>
      <c r="IT386" s="25"/>
      <c r="IU386" s="25"/>
      <c r="IV386" s="25"/>
    </row>
    <row r="387" spans="1:256">
      <c r="A387" s="325"/>
      <c r="B387" s="559"/>
      <c r="C387" s="554"/>
      <c r="D387" s="551"/>
      <c r="E387" s="557"/>
      <c r="F387" s="330"/>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c r="AM387" s="25"/>
      <c r="AN387" s="25"/>
      <c r="AO387" s="25"/>
      <c r="AP387" s="25"/>
      <c r="AQ387" s="25"/>
      <c r="AR387" s="25"/>
      <c r="AS387" s="25"/>
      <c r="AT387" s="25"/>
      <c r="AU387" s="25"/>
      <c r="AV387" s="25"/>
      <c r="AW387" s="25"/>
      <c r="AX387" s="25"/>
      <c r="AY387" s="25"/>
      <c r="AZ387" s="25"/>
      <c r="BA387" s="25"/>
      <c r="BB387" s="25"/>
      <c r="BC387" s="25"/>
      <c r="BD387" s="25"/>
      <c r="BE387" s="25"/>
      <c r="BF387" s="25"/>
      <c r="BG387" s="25"/>
      <c r="BH387" s="25"/>
      <c r="BI387" s="25"/>
      <c r="BJ387" s="25"/>
      <c r="BK387" s="25"/>
      <c r="BL387" s="25"/>
      <c r="BM387" s="25"/>
      <c r="BN387" s="25"/>
      <c r="BO387" s="25"/>
      <c r="BP387" s="25"/>
      <c r="BQ387" s="25"/>
      <c r="BR387" s="25"/>
      <c r="BS387" s="25"/>
      <c r="BT387" s="25"/>
      <c r="BU387" s="25"/>
      <c r="BV387" s="25"/>
      <c r="BW387" s="25"/>
      <c r="BX387" s="25"/>
      <c r="BY387" s="25"/>
      <c r="BZ387" s="25"/>
      <c r="CA387" s="25"/>
      <c r="CB387" s="25"/>
      <c r="CC387" s="25"/>
      <c r="CD387" s="25"/>
      <c r="CE387" s="25"/>
      <c r="CF387" s="25"/>
      <c r="CG387" s="25"/>
      <c r="CH387" s="25"/>
      <c r="CI387" s="25"/>
      <c r="CJ387" s="25"/>
      <c r="CK387" s="25"/>
      <c r="CL387" s="25"/>
      <c r="CM387" s="25"/>
      <c r="CN387" s="25"/>
      <c r="CO387" s="25"/>
      <c r="CP387" s="25"/>
      <c r="CQ387" s="25"/>
      <c r="CR387" s="25"/>
      <c r="CS387" s="25"/>
      <c r="CT387" s="25"/>
      <c r="CU387" s="25"/>
      <c r="CV387" s="25"/>
      <c r="CW387" s="25"/>
      <c r="CX387" s="25"/>
      <c r="CY387" s="25"/>
      <c r="CZ387" s="25"/>
      <c r="DA387" s="25"/>
      <c r="DB387" s="25"/>
      <c r="DC387" s="25"/>
      <c r="DD387" s="25"/>
      <c r="DE387" s="25"/>
      <c r="DF387" s="25"/>
      <c r="DG387" s="25"/>
      <c r="DH387" s="25"/>
      <c r="DI387" s="25"/>
      <c r="DJ387" s="25"/>
      <c r="DK387" s="25"/>
      <c r="DL387" s="25"/>
      <c r="DM387" s="25"/>
      <c r="DN387" s="25"/>
      <c r="DO387" s="25"/>
      <c r="DP387" s="25"/>
      <c r="DQ387" s="25"/>
      <c r="DR387" s="25"/>
      <c r="DS387" s="25"/>
      <c r="DT387" s="25"/>
      <c r="DU387" s="25"/>
      <c r="DV387" s="25"/>
      <c r="DW387" s="25"/>
      <c r="DX387" s="25"/>
      <c r="DY387" s="25"/>
      <c r="DZ387" s="25"/>
      <c r="EA387" s="25"/>
      <c r="EB387" s="25"/>
      <c r="EC387" s="25"/>
      <c r="ED387" s="25"/>
      <c r="EE387" s="25"/>
      <c r="EF387" s="25"/>
      <c r="EG387" s="25"/>
      <c r="EH387" s="25"/>
      <c r="EI387" s="25"/>
      <c r="EJ387" s="25"/>
      <c r="EK387" s="25"/>
      <c r="EL387" s="25"/>
      <c r="EM387" s="25"/>
      <c r="EN387" s="25"/>
      <c r="EO387" s="25"/>
      <c r="EP387" s="25"/>
      <c r="EQ387" s="25"/>
      <c r="ER387" s="25"/>
      <c r="ES387" s="25"/>
      <c r="ET387" s="25"/>
      <c r="EU387" s="25"/>
      <c r="EV387" s="25"/>
      <c r="EW387" s="25"/>
      <c r="EX387" s="25"/>
      <c r="EY387" s="25"/>
      <c r="EZ387" s="25"/>
      <c r="FA387" s="25"/>
      <c r="FB387" s="25"/>
      <c r="FC387" s="25"/>
      <c r="FD387" s="25"/>
      <c r="FE387" s="25"/>
      <c r="FF387" s="25"/>
      <c r="FG387" s="25"/>
      <c r="FH387" s="25"/>
      <c r="FI387" s="25"/>
      <c r="FJ387" s="25"/>
      <c r="FK387" s="25"/>
      <c r="FL387" s="25"/>
      <c r="FM387" s="25"/>
      <c r="FN387" s="25"/>
      <c r="FO387" s="25"/>
      <c r="FP387" s="25"/>
      <c r="FQ387" s="25"/>
      <c r="FR387" s="25"/>
      <c r="FS387" s="25"/>
      <c r="FT387" s="25"/>
      <c r="FU387" s="25"/>
      <c r="FV387" s="25"/>
      <c r="FW387" s="25"/>
      <c r="FX387" s="25"/>
      <c r="FY387" s="25"/>
      <c r="FZ387" s="25"/>
      <c r="GA387" s="25"/>
      <c r="GB387" s="25"/>
      <c r="GC387" s="25"/>
      <c r="GD387" s="25"/>
      <c r="GE387" s="25"/>
      <c r="GF387" s="25"/>
      <c r="GG387" s="25"/>
      <c r="GH387" s="25"/>
      <c r="GI387" s="25"/>
      <c r="GJ387" s="25"/>
      <c r="GK387" s="25"/>
      <c r="GL387" s="25"/>
      <c r="GM387" s="25"/>
      <c r="GN387" s="25"/>
      <c r="GO387" s="25"/>
      <c r="GP387" s="25"/>
      <c r="GQ387" s="25"/>
      <c r="GR387" s="25"/>
      <c r="GS387" s="25"/>
      <c r="GT387" s="25"/>
      <c r="GU387" s="25"/>
      <c r="GV387" s="25"/>
      <c r="GW387" s="25"/>
      <c r="GX387" s="25"/>
      <c r="GY387" s="25"/>
      <c r="GZ387" s="25"/>
      <c r="HA387" s="25"/>
      <c r="HB387" s="25"/>
      <c r="HC387" s="25"/>
      <c r="HD387" s="25"/>
      <c r="HE387" s="25"/>
      <c r="HF387" s="25"/>
      <c r="HG387" s="25"/>
      <c r="HH387" s="25"/>
      <c r="HI387" s="25"/>
      <c r="HJ387" s="25"/>
      <c r="HK387" s="25"/>
      <c r="HL387" s="25"/>
      <c r="HM387" s="25"/>
      <c r="HN387" s="25"/>
      <c r="HO387" s="25"/>
      <c r="HP387" s="25"/>
      <c r="HQ387" s="25"/>
      <c r="HR387" s="25"/>
      <c r="HS387" s="25"/>
      <c r="HT387" s="25"/>
      <c r="HU387" s="25"/>
      <c r="HV387" s="25"/>
      <c r="HW387" s="25"/>
      <c r="HX387" s="25"/>
      <c r="HY387" s="25"/>
      <c r="HZ387" s="25"/>
      <c r="IA387" s="25"/>
      <c r="IB387" s="25"/>
      <c r="IC387" s="25"/>
      <c r="ID387" s="25"/>
      <c r="IE387" s="25"/>
      <c r="IF387" s="25"/>
      <c r="IG387" s="25"/>
      <c r="IH387" s="25"/>
      <c r="II387" s="25"/>
      <c r="IJ387" s="25"/>
      <c r="IK387" s="25"/>
      <c r="IL387" s="25"/>
      <c r="IM387" s="25"/>
      <c r="IN387" s="25"/>
      <c r="IO387" s="25"/>
      <c r="IP387" s="25"/>
      <c r="IQ387" s="25"/>
      <c r="IR387" s="25"/>
      <c r="IS387" s="25"/>
      <c r="IT387" s="25"/>
      <c r="IU387" s="25"/>
      <c r="IV387" s="25"/>
    </row>
    <row r="388" spans="1:256" ht="39.6">
      <c r="A388" s="493" t="s">
        <v>102</v>
      </c>
      <c r="B388" s="560" t="s">
        <v>159</v>
      </c>
      <c r="C388" s="146" t="s">
        <v>26</v>
      </c>
      <c r="D388" s="546">
        <f>(D384+D386)*100*1.2</f>
        <v>780</v>
      </c>
      <c r="E388" s="125"/>
      <c r="F388" s="520">
        <f t="shared" si="1"/>
        <v>0</v>
      </c>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c r="AM388" s="25"/>
      <c r="AN388" s="25"/>
      <c r="AO388" s="25"/>
      <c r="AP388" s="25"/>
      <c r="AQ388" s="25"/>
      <c r="AR388" s="25"/>
      <c r="AS388" s="25"/>
      <c r="AT388" s="25"/>
      <c r="AU388" s="25"/>
      <c r="AV388" s="25"/>
      <c r="AW388" s="25"/>
      <c r="AX388" s="25"/>
      <c r="AY388" s="25"/>
      <c r="AZ388" s="25"/>
      <c r="BA388" s="25"/>
      <c r="BB388" s="25"/>
      <c r="BC388" s="25"/>
      <c r="BD388" s="25"/>
      <c r="BE388" s="25"/>
      <c r="BF388" s="25"/>
      <c r="BG388" s="25"/>
      <c r="BH388" s="25"/>
      <c r="BI388" s="25"/>
      <c r="BJ388" s="25"/>
      <c r="BK388" s="25"/>
      <c r="BL388" s="25"/>
      <c r="BM388" s="25"/>
      <c r="BN388" s="25"/>
      <c r="BO388" s="25"/>
      <c r="BP388" s="25"/>
      <c r="BQ388" s="25"/>
      <c r="BR388" s="25"/>
      <c r="BS388" s="25"/>
      <c r="BT388" s="25"/>
      <c r="BU388" s="25"/>
      <c r="BV388" s="25"/>
      <c r="BW388" s="25"/>
      <c r="BX388" s="25"/>
      <c r="BY388" s="25"/>
      <c r="BZ388" s="25"/>
      <c r="CA388" s="25"/>
      <c r="CB388" s="25"/>
      <c r="CC388" s="25"/>
      <c r="CD388" s="25"/>
      <c r="CE388" s="25"/>
      <c r="CF388" s="25"/>
      <c r="CG388" s="25"/>
      <c r="CH388" s="25"/>
      <c r="CI388" s="25"/>
      <c r="CJ388" s="25"/>
      <c r="CK388" s="25"/>
      <c r="CL388" s="25"/>
      <c r="CM388" s="25"/>
      <c r="CN388" s="25"/>
      <c r="CO388" s="25"/>
      <c r="CP388" s="25"/>
      <c r="CQ388" s="25"/>
      <c r="CR388" s="25"/>
      <c r="CS388" s="25"/>
      <c r="CT388" s="25"/>
      <c r="CU388" s="25"/>
      <c r="CV388" s="25"/>
      <c r="CW388" s="25"/>
      <c r="CX388" s="25"/>
      <c r="CY388" s="25"/>
      <c r="CZ388" s="25"/>
      <c r="DA388" s="25"/>
      <c r="DB388" s="25"/>
      <c r="DC388" s="25"/>
      <c r="DD388" s="25"/>
      <c r="DE388" s="25"/>
      <c r="DF388" s="25"/>
      <c r="DG388" s="25"/>
      <c r="DH388" s="25"/>
      <c r="DI388" s="25"/>
      <c r="DJ388" s="25"/>
      <c r="DK388" s="25"/>
      <c r="DL388" s="25"/>
      <c r="DM388" s="25"/>
      <c r="DN388" s="25"/>
      <c r="DO388" s="25"/>
      <c r="DP388" s="25"/>
      <c r="DQ388" s="25"/>
      <c r="DR388" s="25"/>
      <c r="DS388" s="25"/>
      <c r="DT388" s="25"/>
      <c r="DU388" s="25"/>
      <c r="DV388" s="25"/>
      <c r="DW388" s="25"/>
      <c r="DX388" s="25"/>
      <c r="DY388" s="25"/>
      <c r="DZ388" s="25"/>
      <c r="EA388" s="25"/>
      <c r="EB388" s="25"/>
      <c r="EC388" s="25"/>
      <c r="ED388" s="25"/>
      <c r="EE388" s="25"/>
      <c r="EF388" s="25"/>
      <c r="EG388" s="25"/>
      <c r="EH388" s="25"/>
      <c r="EI388" s="25"/>
      <c r="EJ388" s="25"/>
      <c r="EK388" s="25"/>
      <c r="EL388" s="25"/>
      <c r="EM388" s="25"/>
      <c r="EN388" s="25"/>
      <c r="EO388" s="25"/>
      <c r="EP388" s="25"/>
      <c r="EQ388" s="25"/>
      <c r="ER388" s="25"/>
      <c r="ES388" s="25"/>
      <c r="ET388" s="25"/>
      <c r="EU388" s="25"/>
      <c r="EV388" s="25"/>
      <c r="EW388" s="25"/>
      <c r="EX388" s="25"/>
      <c r="EY388" s="25"/>
      <c r="EZ388" s="25"/>
      <c r="FA388" s="25"/>
      <c r="FB388" s="25"/>
      <c r="FC388" s="25"/>
      <c r="FD388" s="25"/>
      <c r="FE388" s="25"/>
      <c r="FF388" s="25"/>
      <c r="FG388" s="25"/>
      <c r="FH388" s="25"/>
      <c r="FI388" s="25"/>
      <c r="FJ388" s="25"/>
      <c r="FK388" s="25"/>
      <c r="FL388" s="25"/>
      <c r="FM388" s="25"/>
      <c r="FN388" s="25"/>
      <c r="FO388" s="25"/>
      <c r="FP388" s="25"/>
      <c r="FQ388" s="25"/>
      <c r="FR388" s="25"/>
      <c r="FS388" s="25"/>
      <c r="FT388" s="25"/>
      <c r="FU388" s="25"/>
      <c r="FV388" s="25"/>
      <c r="FW388" s="25"/>
      <c r="FX388" s="25"/>
      <c r="FY388" s="25"/>
      <c r="FZ388" s="25"/>
      <c r="GA388" s="25"/>
      <c r="GB388" s="25"/>
      <c r="GC388" s="25"/>
      <c r="GD388" s="25"/>
      <c r="GE388" s="25"/>
      <c r="GF388" s="25"/>
      <c r="GG388" s="25"/>
      <c r="GH388" s="25"/>
      <c r="GI388" s="25"/>
      <c r="GJ388" s="25"/>
      <c r="GK388" s="25"/>
      <c r="GL388" s="25"/>
      <c r="GM388" s="25"/>
      <c r="GN388" s="25"/>
      <c r="GO388" s="25"/>
      <c r="GP388" s="25"/>
      <c r="GQ388" s="25"/>
      <c r="GR388" s="25"/>
      <c r="GS388" s="25"/>
      <c r="GT388" s="25"/>
      <c r="GU388" s="25"/>
      <c r="GV388" s="25"/>
      <c r="GW388" s="25"/>
      <c r="GX388" s="25"/>
      <c r="GY388" s="25"/>
      <c r="GZ388" s="25"/>
      <c r="HA388" s="25"/>
      <c r="HB388" s="25"/>
      <c r="HC388" s="25"/>
      <c r="HD388" s="25"/>
      <c r="HE388" s="25"/>
      <c r="HF388" s="25"/>
      <c r="HG388" s="25"/>
      <c r="HH388" s="25"/>
      <c r="HI388" s="25"/>
      <c r="HJ388" s="25"/>
      <c r="HK388" s="25"/>
      <c r="HL388" s="25"/>
      <c r="HM388" s="25"/>
      <c r="HN388" s="25"/>
      <c r="HO388" s="25"/>
      <c r="HP388" s="25"/>
      <c r="HQ388" s="25"/>
      <c r="HR388" s="25"/>
      <c r="HS388" s="25"/>
      <c r="HT388" s="25"/>
      <c r="HU388" s="25"/>
      <c r="HV388" s="25"/>
      <c r="HW388" s="25"/>
      <c r="HX388" s="25"/>
      <c r="HY388" s="25"/>
      <c r="HZ388" s="25"/>
      <c r="IA388" s="25"/>
      <c r="IB388" s="25"/>
      <c r="IC388" s="25"/>
      <c r="ID388" s="25"/>
      <c r="IE388" s="25"/>
      <c r="IF388" s="25"/>
      <c r="IG388" s="25"/>
      <c r="IH388" s="25"/>
      <c r="II388" s="25"/>
      <c r="IJ388" s="25"/>
      <c r="IK388" s="25"/>
      <c r="IL388" s="25"/>
      <c r="IM388" s="25"/>
      <c r="IN388" s="25"/>
      <c r="IO388" s="25"/>
      <c r="IP388" s="25"/>
      <c r="IQ388" s="25"/>
      <c r="IR388" s="25"/>
      <c r="IS388" s="25"/>
      <c r="IT388" s="25"/>
      <c r="IU388" s="25"/>
      <c r="IV388" s="25"/>
    </row>
    <row r="389" spans="1:256">
      <c r="A389" s="325"/>
      <c r="B389" s="561"/>
      <c r="C389" s="126"/>
      <c r="D389" s="551"/>
      <c r="E389" s="557"/>
      <c r="F389" s="552"/>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c r="AM389" s="25"/>
      <c r="AN389" s="25"/>
      <c r="AO389" s="25"/>
      <c r="AP389" s="25"/>
      <c r="AQ389" s="25"/>
      <c r="AR389" s="25"/>
      <c r="AS389" s="25"/>
      <c r="AT389" s="25"/>
      <c r="AU389" s="25"/>
      <c r="AV389" s="25"/>
      <c r="AW389" s="25"/>
      <c r="AX389" s="25"/>
      <c r="AY389" s="25"/>
      <c r="AZ389" s="25"/>
      <c r="BA389" s="25"/>
      <c r="BB389" s="25"/>
      <c r="BC389" s="25"/>
      <c r="BD389" s="25"/>
      <c r="BE389" s="25"/>
      <c r="BF389" s="25"/>
      <c r="BG389" s="25"/>
      <c r="BH389" s="25"/>
      <c r="BI389" s="25"/>
      <c r="BJ389" s="25"/>
      <c r="BK389" s="25"/>
      <c r="BL389" s="25"/>
      <c r="BM389" s="25"/>
      <c r="BN389" s="25"/>
      <c r="BO389" s="25"/>
      <c r="BP389" s="25"/>
      <c r="BQ389" s="25"/>
      <c r="BR389" s="25"/>
      <c r="BS389" s="25"/>
      <c r="BT389" s="25"/>
      <c r="BU389" s="25"/>
      <c r="BV389" s="25"/>
      <c r="BW389" s="25"/>
      <c r="BX389" s="25"/>
      <c r="BY389" s="25"/>
      <c r="BZ389" s="25"/>
      <c r="CA389" s="25"/>
      <c r="CB389" s="25"/>
      <c r="CC389" s="25"/>
      <c r="CD389" s="25"/>
      <c r="CE389" s="25"/>
      <c r="CF389" s="25"/>
      <c r="CG389" s="25"/>
      <c r="CH389" s="25"/>
      <c r="CI389" s="25"/>
      <c r="CJ389" s="25"/>
      <c r="CK389" s="25"/>
      <c r="CL389" s="25"/>
      <c r="CM389" s="25"/>
      <c r="CN389" s="25"/>
      <c r="CO389" s="25"/>
      <c r="CP389" s="25"/>
      <c r="CQ389" s="25"/>
      <c r="CR389" s="25"/>
      <c r="CS389" s="25"/>
      <c r="CT389" s="25"/>
      <c r="CU389" s="25"/>
      <c r="CV389" s="25"/>
      <c r="CW389" s="25"/>
      <c r="CX389" s="25"/>
      <c r="CY389" s="25"/>
      <c r="CZ389" s="25"/>
      <c r="DA389" s="25"/>
      <c r="DB389" s="25"/>
      <c r="DC389" s="25"/>
      <c r="DD389" s="25"/>
      <c r="DE389" s="25"/>
      <c r="DF389" s="25"/>
      <c r="DG389" s="25"/>
      <c r="DH389" s="25"/>
      <c r="DI389" s="25"/>
      <c r="DJ389" s="25"/>
      <c r="DK389" s="25"/>
      <c r="DL389" s="25"/>
      <c r="DM389" s="25"/>
      <c r="DN389" s="25"/>
      <c r="DO389" s="25"/>
      <c r="DP389" s="25"/>
      <c r="DQ389" s="25"/>
      <c r="DR389" s="25"/>
      <c r="DS389" s="25"/>
      <c r="DT389" s="25"/>
      <c r="DU389" s="25"/>
      <c r="DV389" s="25"/>
      <c r="DW389" s="25"/>
      <c r="DX389" s="25"/>
      <c r="DY389" s="25"/>
      <c r="DZ389" s="25"/>
      <c r="EA389" s="25"/>
      <c r="EB389" s="25"/>
      <c r="EC389" s="25"/>
      <c r="ED389" s="25"/>
      <c r="EE389" s="25"/>
      <c r="EF389" s="25"/>
      <c r="EG389" s="25"/>
      <c r="EH389" s="25"/>
      <c r="EI389" s="25"/>
      <c r="EJ389" s="25"/>
      <c r="EK389" s="25"/>
      <c r="EL389" s="25"/>
      <c r="EM389" s="25"/>
      <c r="EN389" s="25"/>
      <c r="EO389" s="25"/>
      <c r="EP389" s="25"/>
      <c r="EQ389" s="25"/>
      <c r="ER389" s="25"/>
      <c r="ES389" s="25"/>
      <c r="ET389" s="25"/>
      <c r="EU389" s="25"/>
      <c r="EV389" s="25"/>
      <c r="EW389" s="25"/>
      <c r="EX389" s="25"/>
      <c r="EY389" s="25"/>
      <c r="EZ389" s="25"/>
      <c r="FA389" s="25"/>
      <c r="FB389" s="25"/>
      <c r="FC389" s="25"/>
      <c r="FD389" s="25"/>
      <c r="FE389" s="25"/>
      <c r="FF389" s="25"/>
      <c r="FG389" s="25"/>
      <c r="FH389" s="25"/>
      <c r="FI389" s="25"/>
      <c r="FJ389" s="25"/>
      <c r="FK389" s="25"/>
      <c r="FL389" s="25"/>
      <c r="FM389" s="25"/>
      <c r="FN389" s="25"/>
      <c r="FO389" s="25"/>
      <c r="FP389" s="25"/>
      <c r="FQ389" s="25"/>
      <c r="FR389" s="25"/>
      <c r="FS389" s="25"/>
      <c r="FT389" s="25"/>
      <c r="FU389" s="25"/>
      <c r="FV389" s="25"/>
      <c r="FW389" s="25"/>
      <c r="FX389" s="25"/>
      <c r="FY389" s="25"/>
      <c r="FZ389" s="25"/>
      <c r="GA389" s="25"/>
      <c r="GB389" s="25"/>
      <c r="GC389" s="25"/>
      <c r="GD389" s="25"/>
      <c r="GE389" s="25"/>
      <c r="GF389" s="25"/>
      <c r="GG389" s="25"/>
      <c r="GH389" s="25"/>
      <c r="GI389" s="25"/>
      <c r="GJ389" s="25"/>
      <c r="GK389" s="25"/>
      <c r="GL389" s="25"/>
      <c r="GM389" s="25"/>
      <c r="GN389" s="25"/>
      <c r="GO389" s="25"/>
      <c r="GP389" s="25"/>
      <c r="GQ389" s="25"/>
      <c r="GR389" s="25"/>
      <c r="GS389" s="25"/>
      <c r="GT389" s="25"/>
      <c r="GU389" s="25"/>
      <c r="GV389" s="25"/>
      <c r="GW389" s="25"/>
      <c r="GX389" s="25"/>
      <c r="GY389" s="25"/>
      <c r="GZ389" s="25"/>
      <c r="HA389" s="25"/>
      <c r="HB389" s="25"/>
      <c r="HC389" s="25"/>
      <c r="HD389" s="25"/>
      <c r="HE389" s="25"/>
      <c r="HF389" s="25"/>
      <c r="HG389" s="25"/>
      <c r="HH389" s="25"/>
      <c r="HI389" s="25"/>
      <c r="HJ389" s="25"/>
      <c r="HK389" s="25"/>
      <c r="HL389" s="25"/>
      <c r="HM389" s="25"/>
      <c r="HN389" s="25"/>
      <c r="HO389" s="25"/>
      <c r="HP389" s="25"/>
      <c r="HQ389" s="25"/>
      <c r="HR389" s="25"/>
      <c r="HS389" s="25"/>
      <c r="HT389" s="25"/>
      <c r="HU389" s="25"/>
      <c r="HV389" s="25"/>
      <c r="HW389" s="25"/>
      <c r="HX389" s="25"/>
      <c r="HY389" s="25"/>
      <c r="HZ389" s="25"/>
      <c r="IA389" s="25"/>
      <c r="IB389" s="25"/>
      <c r="IC389" s="25"/>
      <c r="ID389" s="25"/>
      <c r="IE389" s="25"/>
      <c r="IF389" s="25"/>
      <c r="IG389" s="25"/>
      <c r="IH389" s="25"/>
      <c r="II389" s="25"/>
      <c r="IJ389" s="25"/>
      <c r="IK389" s="25"/>
      <c r="IL389" s="25"/>
      <c r="IM389" s="25"/>
      <c r="IN389" s="25"/>
      <c r="IO389" s="25"/>
      <c r="IP389" s="25"/>
      <c r="IQ389" s="25"/>
      <c r="IR389" s="25"/>
      <c r="IS389" s="25"/>
      <c r="IT389" s="25"/>
      <c r="IU389" s="25"/>
      <c r="IV389" s="25"/>
    </row>
    <row r="390" spans="1:256" ht="26.4">
      <c r="A390" s="493" t="s">
        <v>103</v>
      </c>
      <c r="B390" s="328" t="s">
        <v>160</v>
      </c>
      <c r="C390" s="146" t="s">
        <v>31</v>
      </c>
      <c r="D390" s="546">
        <v>19</v>
      </c>
      <c r="E390" s="125"/>
      <c r="F390" s="520">
        <f t="shared" si="1"/>
        <v>0</v>
      </c>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c r="AM390" s="25"/>
      <c r="AN390" s="25"/>
      <c r="AO390" s="25"/>
      <c r="AP390" s="25"/>
      <c r="AQ390" s="25"/>
      <c r="AR390" s="25"/>
      <c r="AS390" s="25"/>
      <c r="AT390" s="25"/>
      <c r="AU390" s="25"/>
      <c r="AV390" s="25"/>
      <c r="AW390" s="25"/>
      <c r="AX390" s="25"/>
      <c r="AY390" s="25"/>
      <c r="AZ390" s="25"/>
      <c r="BA390" s="25"/>
      <c r="BB390" s="25"/>
      <c r="BC390" s="25"/>
      <c r="BD390" s="25"/>
      <c r="BE390" s="25"/>
      <c r="BF390" s="25"/>
      <c r="BG390" s="25"/>
      <c r="BH390" s="25"/>
      <c r="BI390" s="25"/>
      <c r="BJ390" s="25"/>
      <c r="BK390" s="25"/>
      <c r="BL390" s="25"/>
      <c r="BM390" s="25"/>
      <c r="BN390" s="25"/>
      <c r="BO390" s="25"/>
      <c r="BP390" s="25"/>
      <c r="BQ390" s="25"/>
      <c r="BR390" s="25"/>
      <c r="BS390" s="25"/>
      <c r="BT390" s="25"/>
      <c r="BU390" s="25"/>
      <c r="BV390" s="25"/>
      <c r="BW390" s="25"/>
      <c r="BX390" s="25"/>
      <c r="BY390" s="25"/>
      <c r="BZ390" s="25"/>
      <c r="CA390" s="25"/>
      <c r="CB390" s="25"/>
      <c r="CC390" s="25"/>
      <c r="CD390" s="25"/>
      <c r="CE390" s="25"/>
      <c r="CF390" s="25"/>
      <c r="CG390" s="25"/>
      <c r="CH390" s="25"/>
      <c r="CI390" s="25"/>
      <c r="CJ390" s="25"/>
      <c r="CK390" s="25"/>
      <c r="CL390" s="25"/>
      <c r="CM390" s="25"/>
      <c r="CN390" s="25"/>
      <c r="CO390" s="25"/>
      <c r="CP390" s="25"/>
      <c r="CQ390" s="25"/>
      <c r="CR390" s="25"/>
      <c r="CS390" s="25"/>
      <c r="CT390" s="25"/>
      <c r="CU390" s="25"/>
      <c r="CV390" s="25"/>
      <c r="CW390" s="25"/>
      <c r="CX390" s="25"/>
      <c r="CY390" s="25"/>
      <c r="CZ390" s="25"/>
      <c r="DA390" s="25"/>
      <c r="DB390" s="25"/>
      <c r="DC390" s="25"/>
      <c r="DD390" s="25"/>
      <c r="DE390" s="25"/>
      <c r="DF390" s="25"/>
      <c r="DG390" s="25"/>
      <c r="DH390" s="25"/>
      <c r="DI390" s="25"/>
      <c r="DJ390" s="25"/>
      <c r="DK390" s="25"/>
      <c r="DL390" s="25"/>
      <c r="DM390" s="25"/>
      <c r="DN390" s="25"/>
      <c r="DO390" s="25"/>
      <c r="DP390" s="25"/>
      <c r="DQ390" s="25"/>
      <c r="DR390" s="25"/>
      <c r="DS390" s="25"/>
      <c r="DT390" s="25"/>
      <c r="DU390" s="25"/>
      <c r="DV390" s="25"/>
      <c r="DW390" s="25"/>
      <c r="DX390" s="25"/>
      <c r="DY390" s="25"/>
      <c r="DZ390" s="25"/>
      <c r="EA390" s="25"/>
      <c r="EB390" s="25"/>
      <c r="EC390" s="25"/>
      <c r="ED390" s="25"/>
      <c r="EE390" s="25"/>
      <c r="EF390" s="25"/>
      <c r="EG390" s="25"/>
      <c r="EH390" s="25"/>
      <c r="EI390" s="25"/>
      <c r="EJ390" s="25"/>
      <c r="EK390" s="25"/>
      <c r="EL390" s="25"/>
      <c r="EM390" s="25"/>
      <c r="EN390" s="25"/>
      <c r="EO390" s="25"/>
      <c r="EP390" s="25"/>
      <c r="EQ390" s="25"/>
      <c r="ER390" s="25"/>
      <c r="ES390" s="25"/>
      <c r="ET390" s="25"/>
      <c r="EU390" s="25"/>
      <c r="EV390" s="25"/>
      <c r="EW390" s="25"/>
      <c r="EX390" s="25"/>
      <c r="EY390" s="25"/>
      <c r="EZ390" s="25"/>
      <c r="FA390" s="25"/>
      <c r="FB390" s="25"/>
      <c r="FC390" s="25"/>
      <c r="FD390" s="25"/>
      <c r="FE390" s="25"/>
      <c r="FF390" s="25"/>
      <c r="FG390" s="25"/>
      <c r="FH390" s="25"/>
      <c r="FI390" s="25"/>
      <c r="FJ390" s="25"/>
      <c r="FK390" s="25"/>
      <c r="FL390" s="25"/>
      <c r="FM390" s="25"/>
      <c r="FN390" s="25"/>
      <c r="FO390" s="25"/>
      <c r="FP390" s="25"/>
      <c r="FQ390" s="25"/>
      <c r="FR390" s="25"/>
      <c r="FS390" s="25"/>
      <c r="FT390" s="25"/>
      <c r="FU390" s="25"/>
      <c r="FV390" s="25"/>
      <c r="FW390" s="25"/>
      <c r="FX390" s="25"/>
      <c r="FY390" s="25"/>
      <c r="FZ390" s="25"/>
      <c r="GA390" s="25"/>
      <c r="GB390" s="25"/>
      <c r="GC390" s="25"/>
      <c r="GD390" s="25"/>
      <c r="GE390" s="25"/>
      <c r="GF390" s="25"/>
      <c r="GG390" s="25"/>
      <c r="GH390" s="25"/>
      <c r="GI390" s="25"/>
      <c r="GJ390" s="25"/>
      <c r="GK390" s="25"/>
      <c r="GL390" s="25"/>
      <c r="GM390" s="25"/>
      <c r="GN390" s="25"/>
      <c r="GO390" s="25"/>
      <c r="GP390" s="25"/>
      <c r="GQ390" s="25"/>
      <c r="GR390" s="25"/>
      <c r="GS390" s="25"/>
      <c r="GT390" s="25"/>
      <c r="GU390" s="25"/>
      <c r="GV390" s="25"/>
      <c r="GW390" s="25"/>
      <c r="GX390" s="25"/>
      <c r="GY390" s="25"/>
      <c r="GZ390" s="25"/>
      <c r="HA390" s="25"/>
      <c r="HB390" s="25"/>
      <c r="HC390" s="25"/>
      <c r="HD390" s="25"/>
      <c r="HE390" s="25"/>
      <c r="HF390" s="25"/>
      <c r="HG390" s="25"/>
      <c r="HH390" s="25"/>
      <c r="HI390" s="25"/>
      <c r="HJ390" s="25"/>
      <c r="HK390" s="25"/>
      <c r="HL390" s="25"/>
      <c r="HM390" s="25"/>
      <c r="HN390" s="25"/>
      <c r="HO390" s="25"/>
      <c r="HP390" s="25"/>
      <c r="HQ390" s="25"/>
      <c r="HR390" s="25"/>
      <c r="HS390" s="25"/>
      <c r="HT390" s="25"/>
      <c r="HU390" s="25"/>
      <c r="HV390" s="25"/>
      <c r="HW390" s="25"/>
      <c r="HX390" s="25"/>
      <c r="HY390" s="25"/>
      <c r="HZ390" s="25"/>
      <c r="IA390" s="25"/>
      <c r="IB390" s="25"/>
      <c r="IC390" s="25"/>
      <c r="ID390" s="25"/>
      <c r="IE390" s="25"/>
      <c r="IF390" s="25"/>
      <c r="IG390" s="25"/>
      <c r="IH390" s="25"/>
      <c r="II390" s="25"/>
      <c r="IJ390" s="25"/>
      <c r="IK390" s="25"/>
      <c r="IL390" s="25"/>
      <c r="IM390" s="25"/>
      <c r="IN390" s="25"/>
      <c r="IO390" s="25"/>
      <c r="IP390" s="25"/>
      <c r="IQ390" s="25"/>
      <c r="IR390" s="25"/>
      <c r="IS390" s="25"/>
      <c r="IT390" s="25"/>
      <c r="IU390" s="25"/>
      <c r="IV390" s="25"/>
    </row>
    <row r="391" spans="1:256">
      <c r="A391" s="325"/>
      <c r="B391" s="559"/>
      <c r="C391" s="554"/>
      <c r="D391" s="546"/>
      <c r="E391" s="330"/>
      <c r="F391" s="330"/>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5"/>
      <c r="AN391" s="25"/>
      <c r="AO391" s="25"/>
      <c r="AP391" s="25"/>
      <c r="AQ391" s="25"/>
      <c r="AR391" s="25"/>
      <c r="AS391" s="25"/>
      <c r="AT391" s="25"/>
      <c r="AU391" s="25"/>
      <c r="AV391" s="25"/>
      <c r="AW391" s="25"/>
      <c r="AX391" s="25"/>
      <c r="AY391" s="25"/>
      <c r="AZ391" s="25"/>
      <c r="BA391" s="25"/>
      <c r="BB391" s="25"/>
      <c r="BC391" s="25"/>
      <c r="BD391" s="25"/>
      <c r="BE391" s="25"/>
      <c r="BF391" s="25"/>
      <c r="BG391" s="25"/>
      <c r="BH391" s="25"/>
      <c r="BI391" s="25"/>
      <c r="BJ391" s="25"/>
      <c r="BK391" s="25"/>
      <c r="BL391" s="25"/>
      <c r="BM391" s="25"/>
      <c r="BN391" s="25"/>
      <c r="BO391" s="25"/>
      <c r="BP391" s="25"/>
      <c r="BQ391" s="25"/>
      <c r="BR391" s="25"/>
      <c r="BS391" s="25"/>
      <c r="BT391" s="25"/>
      <c r="BU391" s="25"/>
      <c r="BV391" s="25"/>
      <c r="BW391" s="25"/>
      <c r="BX391" s="25"/>
      <c r="BY391" s="25"/>
      <c r="BZ391" s="25"/>
      <c r="CA391" s="25"/>
      <c r="CB391" s="25"/>
      <c r="CC391" s="25"/>
      <c r="CD391" s="25"/>
      <c r="CE391" s="25"/>
      <c r="CF391" s="25"/>
      <c r="CG391" s="25"/>
      <c r="CH391" s="25"/>
      <c r="CI391" s="25"/>
      <c r="CJ391" s="25"/>
      <c r="CK391" s="25"/>
      <c r="CL391" s="25"/>
      <c r="CM391" s="25"/>
      <c r="CN391" s="25"/>
      <c r="CO391" s="25"/>
      <c r="CP391" s="25"/>
      <c r="CQ391" s="25"/>
      <c r="CR391" s="25"/>
      <c r="CS391" s="25"/>
      <c r="CT391" s="25"/>
      <c r="CU391" s="25"/>
      <c r="CV391" s="25"/>
      <c r="CW391" s="25"/>
      <c r="CX391" s="25"/>
      <c r="CY391" s="25"/>
      <c r="CZ391" s="25"/>
      <c r="DA391" s="25"/>
      <c r="DB391" s="25"/>
      <c r="DC391" s="25"/>
      <c r="DD391" s="25"/>
      <c r="DE391" s="25"/>
      <c r="DF391" s="25"/>
      <c r="DG391" s="25"/>
      <c r="DH391" s="25"/>
      <c r="DI391" s="25"/>
      <c r="DJ391" s="25"/>
      <c r="DK391" s="25"/>
      <c r="DL391" s="25"/>
      <c r="DM391" s="25"/>
      <c r="DN391" s="25"/>
      <c r="DO391" s="25"/>
      <c r="DP391" s="25"/>
      <c r="DQ391" s="25"/>
      <c r="DR391" s="25"/>
      <c r="DS391" s="25"/>
      <c r="DT391" s="25"/>
      <c r="DU391" s="25"/>
      <c r="DV391" s="25"/>
      <c r="DW391" s="25"/>
      <c r="DX391" s="25"/>
      <c r="DY391" s="25"/>
      <c r="DZ391" s="25"/>
      <c r="EA391" s="25"/>
      <c r="EB391" s="25"/>
      <c r="EC391" s="25"/>
      <c r="ED391" s="25"/>
      <c r="EE391" s="25"/>
      <c r="EF391" s="25"/>
      <c r="EG391" s="25"/>
      <c r="EH391" s="25"/>
      <c r="EI391" s="25"/>
      <c r="EJ391" s="25"/>
      <c r="EK391" s="25"/>
      <c r="EL391" s="25"/>
      <c r="EM391" s="25"/>
      <c r="EN391" s="25"/>
      <c r="EO391" s="25"/>
      <c r="EP391" s="25"/>
      <c r="EQ391" s="25"/>
      <c r="ER391" s="25"/>
      <c r="ES391" s="25"/>
      <c r="ET391" s="25"/>
      <c r="EU391" s="25"/>
      <c r="EV391" s="25"/>
      <c r="EW391" s="25"/>
      <c r="EX391" s="25"/>
      <c r="EY391" s="25"/>
      <c r="EZ391" s="25"/>
      <c r="FA391" s="25"/>
      <c r="FB391" s="25"/>
      <c r="FC391" s="25"/>
      <c r="FD391" s="25"/>
      <c r="FE391" s="25"/>
      <c r="FF391" s="25"/>
      <c r="FG391" s="25"/>
      <c r="FH391" s="25"/>
      <c r="FI391" s="25"/>
      <c r="FJ391" s="25"/>
      <c r="FK391" s="25"/>
      <c r="FL391" s="25"/>
      <c r="FM391" s="25"/>
      <c r="FN391" s="25"/>
      <c r="FO391" s="25"/>
      <c r="FP391" s="25"/>
      <c r="FQ391" s="25"/>
      <c r="FR391" s="25"/>
      <c r="FS391" s="25"/>
      <c r="FT391" s="25"/>
      <c r="FU391" s="25"/>
      <c r="FV391" s="25"/>
      <c r="FW391" s="25"/>
      <c r="FX391" s="25"/>
      <c r="FY391" s="25"/>
      <c r="FZ391" s="25"/>
      <c r="GA391" s="25"/>
      <c r="GB391" s="25"/>
      <c r="GC391" s="25"/>
      <c r="GD391" s="25"/>
      <c r="GE391" s="25"/>
      <c r="GF391" s="25"/>
      <c r="GG391" s="25"/>
      <c r="GH391" s="25"/>
      <c r="GI391" s="25"/>
      <c r="GJ391" s="25"/>
      <c r="GK391" s="25"/>
      <c r="GL391" s="25"/>
      <c r="GM391" s="25"/>
      <c r="GN391" s="25"/>
      <c r="GO391" s="25"/>
      <c r="GP391" s="25"/>
      <c r="GQ391" s="25"/>
      <c r="GR391" s="25"/>
      <c r="GS391" s="25"/>
      <c r="GT391" s="25"/>
      <c r="GU391" s="25"/>
      <c r="GV391" s="25"/>
      <c r="GW391" s="25"/>
      <c r="GX391" s="25"/>
      <c r="GY391" s="25"/>
      <c r="GZ391" s="25"/>
      <c r="HA391" s="25"/>
      <c r="HB391" s="25"/>
      <c r="HC391" s="25"/>
      <c r="HD391" s="25"/>
      <c r="HE391" s="25"/>
      <c r="HF391" s="25"/>
      <c r="HG391" s="25"/>
      <c r="HH391" s="25"/>
      <c r="HI391" s="25"/>
      <c r="HJ391" s="25"/>
      <c r="HK391" s="25"/>
      <c r="HL391" s="25"/>
      <c r="HM391" s="25"/>
      <c r="HN391" s="25"/>
      <c r="HO391" s="25"/>
      <c r="HP391" s="25"/>
      <c r="HQ391" s="25"/>
      <c r="HR391" s="25"/>
      <c r="HS391" s="25"/>
      <c r="HT391" s="25"/>
      <c r="HU391" s="25"/>
      <c r="HV391" s="25"/>
      <c r="HW391" s="25"/>
      <c r="HX391" s="25"/>
      <c r="HY391" s="25"/>
      <c r="HZ391" s="25"/>
      <c r="IA391" s="25"/>
      <c r="IB391" s="25"/>
      <c r="IC391" s="25"/>
      <c r="ID391" s="25"/>
      <c r="IE391" s="25"/>
      <c r="IF391" s="25"/>
      <c r="IG391" s="25"/>
      <c r="IH391" s="25"/>
      <c r="II391" s="25"/>
      <c r="IJ391" s="25"/>
      <c r="IK391" s="25"/>
      <c r="IL391" s="25"/>
      <c r="IM391" s="25"/>
      <c r="IN391" s="25"/>
      <c r="IO391" s="25"/>
      <c r="IP391" s="25"/>
      <c r="IQ391" s="25"/>
      <c r="IR391" s="25"/>
      <c r="IS391" s="25"/>
      <c r="IT391" s="25"/>
      <c r="IU391" s="25"/>
      <c r="IV391" s="25"/>
    </row>
    <row r="392" spans="1:256" ht="26.4">
      <c r="A392" s="493" t="s">
        <v>104</v>
      </c>
      <c r="B392" s="328" t="s">
        <v>443</v>
      </c>
      <c r="C392" s="331" t="s">
        <v>355</v>
      </c>
      <c r="D392" s="546">
        <v>5</v>
      </c>
      <c r="E392" s="125"/>
      <c r="F392" s="520">
        <f t="shared" si="1"/>
        <v>0</v>
      </c>
    </row>
    <row r="393" spans="1:256">
      <c r="A393" s="325"/>
      <c r="B393" s="562"/>
      <c r="C393" s="334"/>
      <c r="D393" s="563"/>
      <c r="E393" s="710"/>
      <c r="F393" s="557"/>
    </row>
    <row r="394" spans="1:256" ht="26.4">
      <c r="A394" s="493" t="s">
        <v>105</v>
      </c>
      <c r="B394" s="328" t="s">
        <v>164</v>
      </c>
      <c r="C394" s="331" t="s">
        <v>354</v>
      </c>
      <c r="D394" s="549">
        <v>1</v>
      </c>
      <c r="E394" s="710"/>
      <c r="F394" s="520">
        <f t="shared" si="1"/>
        <v>0</v>
      </c>
    </row>
    <row r="395" spans="1:256">
      <c r="A395" s="325"/>
      <c r="B395" s="559"/>
      <c r="C395" s="554"/>
      <c r="D395" s="125"/>
      <c r="E395" s="710"/>
      <c r="F395" s="330"/>
    </row>
    <row r="396" spans="1:256" ht="39.6">
      <c r="A396" s="493" t="s">
        <v>162</v>
      </c>
      <c r="B396" s="328" t="s">
        <v>163</v>
      </c>
      <c r="C396" s="331" t="s">
        <v>61</v>
      </c>
      <c r="D396" s="549"/>
      <c r="E396" s="322"/>
      <c r="F396" s="520">
        <f t="shared" si="1"/>
        <v>0</v>
      </c>
    </row>
    <row r="397" spans="1:256">
      <c r="A397" s="564"/>
      <c r="B397" s="328"/>
      <c r="C397" s="331"/>
      <c r="D397" s="549"/>
      <c r="E397" s="322"/>
      <c r="F397" s="164"/>
    </row>
    <row r="398" spans="1:256" ht="14.25" customHeight="1">
      <c r="A398" s="564"/>
      <c r="B398" s="333" t="s">
        <v>350</v>
      </c>
      <c r="C398" s="331"/>
      <c r="D398" s="549"/>
      <c r="E398" s="322"/>
      <c r="F398" s="164"/>
    </row>
    <row r="399" spans="1:256">
      <c r="A399" s="564"/>
      <c r="B399" s="328"/>
      <c r="C399" s="331"/>
      <c r="D399" s="549"/>
      <c r="E399" s="322"/>
      <c r="F399" s="164"/>
    </row>
    <row r="400" spans="1:256" ht="79.2">
      <c r="A400" s="564" t="s">
        <v>317</v>
      </c>
      <c r="B400" s="859" t="s">
        <v>550</v>
      </c>
      <c r="C400" s="331" t="s">
        <v>318</v>
      </c>
      <c r="D400" s="549">
        <v>2</v>
      </c>
      <c r="E400" s="322"/>
      <c r="F400" s="164">
        <f>D400*E400</f>
        <v>0</v>
      </c>
    </row>
    <row r="401" spans="1:256">
      <c r="A401" s="564"/>
      <c r="B401" s="328"/>
      <c r="C401" s="331"/>
      <c r="D401" s="549"/>
      <c r="E401" s="322"/>
      <c r="F401" s="164"/>
    </row>
    <row r="402" spans="1:256">
      <c r="A402" s="564" t="s">
        <v>316</v>
      </c>
      <c r="B402" s="328" t="s">
        <v>319</v>
      </c>
      <c r="C402" s="331" t="s">
        <v>318</v>
      </c>
      <c r="D402" s="549">
        <v>1</v>
      </c>
      <c r="E402" s="322"/>
      <c r="F402" s="164">
        <f t="shared" ref="F402:F414" si="2">D402*E402</f>
        <v>0</v>
      </c>
    </row>
    <row r="403" spans="1:256">
      <c r="A403" s="564"/>
      <c r="B403" s="328"/>
      <c r="C403" s="331"/>
      <c r="D403" s="549"/>
      <c r="E403" s="322"/>
      <c r="F403" s="164"/>
    </row>
    <row r="404" spans="1:256">
      <c r="A404" s="564" t="s">
        <v>322</v>
      </c>
      <c r="B404" s="335" t="s">
        <v>320</v>
      </c>
      <c r="C404" s="331" t="s">
        <v>318</v>
      </c>
      <c r="D404" s="549">
        <v>1</v>
      </c>
      <c r="E404" s="322"/>
      <c r="F404" s="164">
        <f t="shared" si="2"/>
        <v>0</v>
      </c>
    </row>
    <row r="405" spans="1:256">
      <c r="A405" s="564"/>
      <c r="B405" s="328"/>
      <c r="C405" s="331"/>
      <c r="D405" s="549"/>
      <c r="E405" s="322"/>
      <c r="F405" s="164"/>
    </row>
    <row r="406" spans="1:256" ht="79.2">
      <c r="A406" s="564" t="s">
        <v>323</v>
      </c>
      <c r="B406" s="860" t="s">
        <v>551</v>
      </c>
      <c r="C406" s="331" t="s">
        <v>318</v>
      </c>
      <c r="D406" s="549">
        <v>1</v>
      </c>
      <c r="E406" s="322"/>
      <c r="F406" s="164">
        <f t="shared" si="2"/>
        <v>0</v>
      </c>
    </row>
    <row r="407" spans="1:256">
      <c r="A407" s="564"/>
      <c r="B407" s="336"/>
      <c r="C407" s="331"/>
      <c r="D407" s="549"/>
      <c r="E407" s="322"/>
      <c r="F407" s="164"/>
    </row>
    <row r="408" spans="1:256">
      <c r="A408" s="564" t="s">
        <v>324</v>
      </c>
      <c r="B408" s="337" t="s">
        <v>352</v>
      </c>
      <c r="C408" s="331" t="s">
        <v>318</v>
      </c>
      <c r="D408" s="549">
        <v>1</v>
      </c>
      <c r="E408" s="322"/>
      <c r="F408" s="164">
        <f t="shared" si="2"/>
        <v>0</v>
      </c>
    </row>
    <row r="409" spans="1:256">
      <c r="A409" s="564"/>
      <c r="B409" s="336"/>
      <c r="C409" s="331"/>
      <c r="D409" s="549"/>
      <c r="E409" s="322"/>
      <c r="F409" s="164"/>
    </row>
    <row r="410" spans="1:256">
      <c r="A410" s="564" t="s">
        <v>325</v>
      </c>
      <c r="B410" s="336" t="s">
        <v>321</v>
      </c>
      <c r="C410" s="331" t="s">
        <v>318</v>
      </c>
      <c r="D410" s="549">
        <v>1</v>
      </c>
      <c r="E410" s="322"/>
      <c r="F410" s="164">
        <f t="shared" si="2"/>
        <v>0</v>
      </c>
    </row>
    <row r="411" spans="1:256">
      <c r="A411" s="564"/>
      <c r="B411" s="336"/>
      <c r="C411" s="331"/>
      <c r="D411" s="549"/>
      <c r="E411" s="322"/>
      <c r="F411" s="164"/>
    </row>
    <row r="412" spans="1:256" ht="92.4">
      <c r="A412" s="564" t="s">
        <v>326</v>
      </c>
      <c r="B412" s="861" t="s">
        <v>552</v>
      </c>
      <c r="C412" s="331" t="s">
        <v>318</v>
      </c>
      <c r="D412" s="549">
        <v>1</v>
      </c>
      <c r="E412" s="322"/>
      <c r="F412" s="164">
        <f t="shared" si="2"/>
        <v>0</v>
      </c>
    </row>
    <row r="413" spans="1:256">
      <c r="A413" s="564"/>
      <c r="B413" s="336"/>
      <c r="C413" s="331"/>
      <c r="D413" s="549"/>
      <c r="E413" s="322"/>
      <c r="F413" s="164"/>
    </row>
    <row r="414" spans="1:256" ht="79.2">
      <c r="A414" s="564" t="s">
        <v>327</v>
      </c>
      <c r="B414" s="861" t="s">
        <v>553</v>
      </c>
      <c r="C414" s="331" t="s">
        <v>318</v>
      </c>
      <c r="D414" s="549">
        <v>1</v>
      </c>
      <c r="E414" s="322"/>
      <c r="F414" s="164">
        <f t="shared" si="2"/>
        <v>0</v>
      </c>
    </row>
    <row r="415" spans="1:256">
      <c r="A415" s="564"/>
      <c r="B415" s="336"/>
      <c r="C415" s="331"/>
      <c r="D415" s="549"/>
      <c r="E415" s="322"/>
      <c r="F415" s="164"/>
    </row>
    <row r="416" spans="1:256" s="25" customFormat="1">
      <c r="A416" s="564" t="s">
        <v>328</v>
      </c>
      <c r="B416" s="336" t="s">
        <v>342</v>
      </c>
      <c r="C416" s="331" t="s">
        <v>318</v>
      </c>
      <c r="D416" s="549">
        <v>1</v>
      </c>
      <c r="E416" s="322"/>
      <c r="F416" s="164">
        <f>D416*E416</f>
        <v>0</v>
      </c>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c r="CK416"/>
      <c r="CL416"/>
      <c r="CM416"/>
      <c r="CN416"/>
      <c r="CO416"/>
      <c r="CP416"/>
      <c r="CQ416"/>
      <c r="CR416"/>
      <c r="CS416"/>
      <c r="CT416"/>
      <c r="CU416"/>
      <c r="CV416"/>
      <c r="CW416"/>
      <c r="CX416"/>
      <c r="CY416"/>
      <c r="CZ416"/>
      <c r="DA416"/>
      <c r="DB416"/>
      <c r="DC416"/>
      <c r="DD416"/>
      <c r="DE416"/>
      <c r="DF416"/>
      <c r="DG416"/>
      <c r="DH416"/>
      <c r="DI416"/>
      <c r="DJ416"/>
      <c r="DK416"/>
      <c r="DL416"/>
      <c r="DM416"/>
      <c r="DN416"/>
      <c r="DO416"/>
      <c r="DP416"/>
      <c r="DQ416"/>
      <c r="DR416"/>
      <c r="DS416"/>
      <c r="DT416"/>
      <c r="DU416"/>
      <c r="DV416"/>
      <c r="DW416"/>
      <c r="DX416"/>
      <c r="DY416"/>
      <c r="DZ416"/>
      <c r="EA416"/>
      <c r="EB416"/>
      <c r="EC416"/>
      <c r="ED416"/>
      <c r="EE416"/>
      <c r="EF416"/>
      <c r="EG416"/>
      <c r="EH416"/>
      <c r="EI416"/>
      <c r="EJ416"/>
      <c r="EK416"/>
      <c r="EL416"/>
      <c r="EM416"/>
      <c r="EN416"/>
      <c r="EO416"/>
      <c r="EP416"/>
      <c r="EQ416"/>
      <c r="ER416"/>
      <c r="ES416"/>
      <c r="ET416"/>
      <c r="EU416"/>
      <c r="EV416"/>
      <c r="EW416"/>
      <c r="EX416"/>
      <c r="EY416"/>
      <c r="EZ416"/>
      <c r="FA416"/>
      <c r="FB416"/>
      <c r="FC416"/>
      <c r="FD416"/>
      <c r="FE416"/>
      <c r="FF416"/>
      <c r="FG416"/>
      <c r="FH416"/>
      <c r="FI416"/>
      <c r="FJ416"/>
      <c r="FK416"/>
      <c r="FL416"/>
      <c r="FM416"/>
      <c r="FN416"/>
      <c r="FO416"/>
      <c r="FP416"/>
      <c r="FQ416"/>
      <c r="FR416"/>
      <c r="FS416"/>
      <c r="FT416"/>
      <c r="FU416"/>
      <c r="FV416"/>
      <c r="FW416"/>
      <c r="FX416"/>
      <c r="FY416"/>
      <c r="FZ416"/>
      <c r="GA416"/>
      <c r="GB416"/>
      <c r="GC416"/>
      <c r="GD416"/>
      <c r="GE416"/>
      <c r="GF416"/>
      <c r="GG416"/>
      <c r="GH416"/>
      <c r="GI416"/>
      <c r="GJ416"/>
      <c r="GK416"/>
      <c r="GL416"/>
      <c r="GM416"/>
      <c r="GN416"/>
      <c r="GO416"/>
      <c r="GP416"/>
      <c r="GQ416"/>
      <c r="GR416"/>
      <c r="GS416"/>
      <c r="GT416"/>
      <c r="GU416"/>
      <c r="GV416"/>
      <c r="GW416"/>
      <c r="GX416"/>
      <c r="GY416"/>
      <c r="GZ416"/>
      <c r="HA416"/>
      <c r="HB416"/>
      <c r="HC416"/>
      <c r="HD416"/>
      <c r="HE416"/>
      <c r="HF416"/>
      <c r="HG416"/>
      <c r="HH416"/>
      <c r="HI416"/>
      <c r="HJ416"/>
      <c r="HK416"/>
      <c r="HL416"/>
      <c r="HM416"/>
      <c r="HN416"/>
      <c r="HO416"/>
      <c r="HP416"/>
      <c r="HQ416"/>
      <c r="HR416"/>
      <c r="HS416"/>
      <c r="HT416"/>
      <c r="HU416"/>
      <c r="HV416"/>
      <c r="HW416"/>
      <c r="HX416"/>
      <c r="HY416"/>
      <c r="HZ416"/>
      <c r="IA416"/>
      <c r="IB416"/>
      <c r="IC416"/>
      <c r="ID416"/>
      <c r="IE416"/>
      <c r="IF416"/>
      <c r="IG416"/>
      <c r="IH416"/>
      <c r="II416"/>
      <c r="IJ416"/>
      <c r="IK416"/>
      <c r="IL416"/>
      <c r="IM416"/>
      <c r="IN416"/>
      <c r="IO416"/>
      <c r="IP416"/>
      <c r="IQ416"/>
      <c r="IR416"/>
      <c r="IS416"/>
      <c r="IT416"/>
      <c r="IU416"/>
      <c r="IV416"/>
    </row>
    <row r="417" spans="1:256" s="234" customFormat="1">
      <c r="A417" s="564"/>
      <c r="B417" s="336"/>
      <c r="C417" s="331"/>
      <c r="D417" s="549"/>
      <c r="E417" s="322"/>
      <c r="F417" s="164"/>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c r="CK417"/>
      <c r="CL417"/>
      <c r="CM417"/>
      <c r="CN417"/>
      <c r="CO417"/>
      <c r="CP417"/>
      <c r="CQ417"/>
      <c r="CR417"/>
      <c r="CS417"/>
      <c r="CT417"/>
      <c r="CU417"/>
      <c r="CV417"/>
      <c r="CW417"/>
      <c r="CX417"/>
      <c r="CY417"/>
      <c r="CZ417"/>
      <c r="DA417"/>
      <c r="DB417"/>
      <c r="DC417"/>
      <c r="DD417"/>
      <c r="DE417"/>
      <c r="DF417"/>
      <c r="DG417"/>
      <c r="DH417"/>
      <c r="DI417"/>
      <c r="DJ417"/>
      <c r="DK417"/>
      <c r="DL417"/>
      <c r="DM417"/>
      <c r="DN417"/>
      <c r="DO417"/>
      <c r="DP417"/>
      <c r="DQ417"/>
      <c r="DR417"/>
      <c r="DS417"/>
      <c r="DT417"/>
      <c r="DU417"/>
      <c r="DV417"/>
      <c r="DW417"/>
      <c r="DX417"/>
      <c r="DY417"/>
      <c r="DZ417"/>
      <c r="EA417"/>
      <c r="EB417"/>
      <c r="EC417"/>
      <c r="ED417"/>
      <c r="EE417"/>
      <c r="EF417"/>
      <c r="EG417"/>
      <c r="EH417"/>
      <c r="EI417"/>
      <c r="EJ417"/>
      <c r="EK417"/>
      <c r="EL417"/>
      <c r="EM417"/>
      <c r="EN417"/>
      <c r="EO417"/>
      <c r="EP417"/>
      <c r="EQ417"/>
      <c r="ER417"/>
      <c r="ES417"/>
      <c r="ET417"/>
      <c r="EU417"/>
      <c r="EV417"/>
      <c r="EW417"/>
      <c r="EX417"/>
      <c r="EY417"/>
      <c r="EZ417"/>
      <c r="FA417"/>
      <c r="FB417"/>
      <c r="FC417"/>
      <c r="FD417"/>
      <c r="FE417"/>
      <c r="FF417"/>
      <c r="FG417"/>
      <c r="FH417"/>
      <c r="FI417"/>
      <c r="FJ417"/>
      <c r="FK417"/>
      <c r="FL417"/>
      <c r="FM417"/>
      <c r="FN417"/>
      <c r="FO417"/>
      <c r="FP417"/>
      <c r="FQ417"/>
      <c r="FR417"/>
      <c r="FS417"/>
      <c r="FT417"/>
      <c r="FU417"/>
      <c r="FV417"/>
      <c r="FW417"/>
      <c r="FX417"/>
      <c r="FY417"/>
      <c r="FZ417"/>
      <c r="GA417"/>
      <c r="GB417"/>
      <c r="GC417"/>
      <c r="GD417"/>
      <c r="GE417"/>
      <c r="GF417"/>
      <c r="GG417"/>
      <c r="GH417"/>
      <c r="GI417"/>
      <c r="GJ417"/>
      <c r="GK417"/>
      <c r="GL417"/>
      <c r="GM417"/>
      <c r="GN417"/>
      <c r="GO417"/>
      <c r="GP417"/>
      <c r="GQ417"/>
      <c r="GR417"/>
      <c r="GS417"/>
      <c r="GT417"/>
      <c r="GU417"/>
      <c r="GV417"/>
      <c r="GW417"/>
      <c r="GX417"/>
      <c r="GY417"/>
      <c r="GZ417"/>
      <c r="HA417"/>
      <c r="HB417"/>
      <c r="HC417"/>
      <c r="HD417"/>
      <c r="HE417"/>
      <c r="HF417"/>
      <c r="HG417"/>
      <c r="HH417"/>
      <c r="HI417"/>
      <c r="HJ417"/>
      <c r="HK417"/>
      <c r="HL417"/>
      <c r="HM417"/>
      <c r="HN417"/>
      <c r="HO417"/>
      <c r="HP417"/>
      <c r="HQ417"/>
      <c r="HR417"/>
      <c r="HS417"/>
      <c r="HT417"/>
      <c r="HU417"/>
      <c r="HV417"/>
      <c r="HW417"/>
      <c r="HX417"/>
      <c r="HY417"/>
      <c r="HZ417"/>
      <c r="IA417"/>
      <c r="IB417"/>
      <c r="IC417"/>
      <c r="ID417"/>
      <c r="IE417"/>
      <c r="IF417"/>
      <c r="IG417"/>
      <c r="IH417"/>
      <c r="II417"/>
      <c r="IJ417"/>
      <c r="IK417"/>
      <c r="IL417"/>
      <c r="IM417"/>
      <c r="IN417"/>
      <c r="IO417"/>
      <c r="IP417"/>
      <c r="IQ417"/>
      <c r="IR417"/>
      <c r="IS417"/>
      <c r="IT417"/>
      <c r="IU417"/>
      <c r="IV417"/>
    </row>
    <row r="418" spans="1:256" s="234" customFormat="1" ht="79.2">
      <c r="A418" s="564" t="s">
        <v>329</v>
      </c>
      <c r="B418" s="861" t="s">
        <v>554</v>
      </c>
      <c r="C418" s="331" t="s">
        <v>318</v>
      </c>
      <c r="D418" s="549">
        <v>1</v>
      </c>
      <c r="E418" s="322"/>
      <c r="F418" s="164">
        <f>E418*D418</f>
        <v>0</v>
      </c>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c r="CK418"/>
      <c r="CL418"/>
      <c r="CM418"/>
      <c r="CN418"/>
      <c r="CO418"/>
      <c r="CP418"/>
      <c r="CQ418"/>
      <c r="CR418"/>
      <c r="CS418"/>
      <c r="CT418"/>
      <c r="CU418"/>
      <c r="CV418"/>
      <c r="CW418"/>
      <c r="CX418"/>
      <c r="CY418"/>
      <c r="CZ418"/>
      <c r="DA418"/>
      <c r="DB418"/>
      <c r="DC418"/>
      <c r="DD418"/>
      <c r="DE418"/>
      <c r="DF418"/>
      <c r="DG418"/>
      <c r="DH418"/>
      <c r="DI418"/>
      <c r="DJ418"/>
      <c r="DK418"/>
      <c r="DL418"/>
      <c r="DM418"/>
      <c r="DN418"/>
      <c r="DO418"/>
      <c r="DP418"/>
      <c r="DQ418"/>
      <c r="DR418"/>
      <c r="DS418"/>
      <c r="DT418"/>
      <c r="DU418"/>
      <c r="DV418"/>
      <c r="DW418"/>
      <c r="DX418"/>
      <c r="DY418"/>
      <c r="DZ418"/>
      <c r="EA418"/>
      <c r="EB418"/>
      <c r="EC418"/>
      <c r="ED418"/>
      <c r="EE418"/>
      <c r="EF418"/>
      <c r="EG418"/>
      <c r="EH418"/>
      <c r="EI418"/>
      <c r="EJ418"/>
      <c r="EK418"/>
      <c r="EL418"/>
      <c r="EM418"/>
      <c r="EN418"/>
      <c r="EO418"/>
      <c r="EP418"/>
      <c r="EQ418"/>
      <c r="ER418"/>
      <c r="ES418"/>
      <c r="ET418"/>
      <c r="EU418"/>
      <c r="EV418"/>
      <c r="EW418"/>
      <c r="EX418"/>
      <c r="EY418"/>
      <c r="EZ418"/>
      <c r="FA418"/>
      <c r="FB418"/>
      <c r="FC418"/>
      <c r="FD418"/>
      <c r="FE418"/>
      <c r="FF418"/>
      <c r="FG418"/>
      <c r="FH418"/>
      <c r="FI418"/>
      <c r="FJ418"/>
      <c r="FK418"/>
      <c r="FL418"/>
      <c r="FM418"/>
      <c r="FN418"/>
      <c r="FO418"/>
      <c r="FP418"/>
      <c r="FQ418"/>
      <c r="FR418"/>
      <c r="FS418"/>
      <c r="FT418"/>
      <c r="FU418"/>
      <c r="FV418"/>
      <c r="FW418"/>
      <c r="FX418"/>
      <c r="FY418"/>
      <c r="FZ418"/>
      <c r="GA418"/>
      <c r="GB418"/>
      <c r="GC418"/>
      <c r="GD418"/>
      <c r="GE418"/>
      <c r="GF418"/>
      <c r="GG418"/>
      <c r="GH418"/>
      <c r="GI418"/>
      <c r="GJ418"/>
      <c r="GK418"/>
      <c r="GL418"/>
      <c r="GM418"/>
      <c r="GN418"/>
      <c r="GO418"/>
      <c r="GP418"/>
      <c r="GQ418"/>
      <c r="GR418"/>
      <c r="GS418"/>
      <c r="GT418"/>
      <c r="GU418"/>
      <c r="GV418"/>
      <c r="GW418"/>
      <c r="GX418"/>
      <c r="GY418"/>
      <c r="GZ418"/>
      <c r="HA418"/>
      <c r="HB418"/>
      <c r="HC418"/>
      <c r="HD418"/>
      <c r="HE418"/>
      <c r="HF418"/>
      <c r="HG418"/>
      <c r="HH418"/>
      <c r="HI418"/>
      <c r="HJ418"/>
      <c r="HK418"/>
      <c r="HL418"/>
      <c r="HM418"/>
      <c r="HN418"/>
      <c r="HO418"/>
      <c r="HP418"/>
      <c r="HQ418"/>
      <c r="HR418"/>
      <c r="HS418"/>
      <c r="HT418"/>
      <c r="HU418"/>
      <c r="HV418"/>
      <c r="HW418"/>
      <c r="HX418"/>
      <c r="HY418"/>
      <c r="HZ418"/>
      <c r="IA418"/>
      <c r="IB418"/>
      <c r="IC418"/>
      <c r="ID418"/>
      <c r="IE418"/>
      <c r="IF418"/>
      <c r="IG418"/>
      <c r="IH418"/>
      <c r="II418"/>
      <c r="IJ418"/>
      <c r="IK418"/>
      <c r="IL418"/>
      <c r="IM418"/>
      <c r="IN418"/>
      <c r="IO418"/>
      <c r="IP418"/>
      <c r="IQ418"/>
      <c r="IR418"/>
      <c r="IS418"/>
      <c r="IT418"/>
      <c r="IU418"/>
      <c r="IV418"/>
    </row>
    <row r="419" spans="1:256" s="234" customFormat="1">
      <c r="A419" s="564"/>
      <c r="B419" s="336"/>
      <c r="C419" s="331"/>
      <c r="D419" s="549"/>
      <c r="E419" s="322"/>
      <c r="F419" s="164"/>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c r="CK419"/>
      <c r="CL419"/>
      <c r="CM419"/>
      <c r="CN419"/>
      <c r="CO419"/>
      <c r="CP419"/>
      <c r="CQ419"/>
      <c r="CR419"/>
      <c r="CS419"/>
      <c r="CT419"/>
      <c r="CU419"/>
      <c r="CV419"/>
      <c r="CW419"/>
      <c r="CX419"/>
      <c r="CY419"/>
      <c r="CZ419"/>
      <c r="DA419"/>
      <c r="DB419"/>
      <c r="DC419"/>
      <c r="DD419"/>
      <c r="DE419"/>
      <c r="DF419"/>
      <c r="DG419"/>
      <c r="DH419"/>
      <c r="DI419"/>
      <c r="DJ419"/>
      <c r="DK419"/>
      <c r="DL419"/>
      <c r="DM419"/>
      <c r="DN419"/>
      <c r="DO419"/>
      <c r="DP419"/>
      <c r="DQ419"/>
      <c r="DR419"/>
      <c r="DS419"/>
      <c r="DT419"/>
      <c r="DU419"/>
      <c r="DV419"/>
      <c r="DW419"/>
      <c r="DX419"/>
      <c r="DY419"/>
      <c r="DZ419"/>
      <c r="EA419"/>
      <c r="EB419"/>
      <c r="EC419"/>
      <c r="ED419"/>
      <c r="EE419"/>
      <c r="EF419"/>
      <c r="EG419"/>
      <c r="EH419"/>
      <c r="EI419"/>
      <c r="EJ419"/>
      <c r="EK419"/>
      <c r="EL419"/>
      <c r="EM419"/>
      <c r="EN419"/>
      <c r="EO419"/>
      <c r="EP419"/>
      <c r="EQ419"/>
      <c r="ER419"/>
      <c r="ES419"/>
      <c r="ET419"/>
      <c r="EU419"/>
      <c r="EV419"/>
      <c r="EW419"/>
      <c r="EX419"/>
      <c r="EY419"/>
      <c r="EZ419"/>
      <c r="FA419"/>
      <c r="FB419"/>
      <c r="FC419"/>
      <c r="FD419"/>
      <c r="FE419"/>
      <c r="FF419"/>
      <c r="FG419"/>
      <c r="FH419"/>
      <c r="FI419"/>
      <c r="FJ419"/>
      <c r="FK419"/>
      <c r="FL419"/>
      <c r="FM419"/>
      <c r="FN419"/>
      <c r="FO419"/>
      <c r="FP419"/>
      <c r="FQ419"/>
      <c r="FR419"/>
      <c r="FS419"/>
      <c r="FT419"/>
      <c r="FU419"/>
      <c r="FV419"/>
      <c r="FW419"/>
      <c r="FX419"/>
      <c r="FY419"/>
      <c r="FZ419"/>
      <c r="GA419"/>
      <c r="GB419"/>
      <c r="GC419"/>
      <c r="GD419"/>
      <c r="GE419"/>
      <c r="GF419"/>
      <c r="GG419"/>
      <c r="GH419"/>
      <c r="GI419"/>
      <c r="GJ419"/>
      <c r="GK419"/>
      <c r="GL419"/>
      <c r="GM419"/>
      <c r="GN419"/>
      <c r="GO419"/>
      <c r="GP419"/>
      <c r="GQ419"/>
      <c r="GR419"/>
      <c r="GS419"/>
      <c r="GT419"/>
      <c r="GU419"/>
      <c r="GV419"/>
      <c r="GW419"/>
      <c r="GX419"/>
      <c r="GY419"/>
      <c r="GZ419"/>
      <c r="HA419"/>
      <c r="HB419"/>
      <c r="HC419"/>
      <c r="HD419"/>
      <c r="HE419"/>
      <c r="HF419"/>
      <c r="HG419"/>
      <c r="HH419"/>
      <c r="HI419"/>
      <c r="HJ419"/>
      <c r="HK419"/>
      <c r="HL419"/>
      <c r="HM419"/>
      <c r="HN419"/>
      <c r="HO419"/>
      <c r="HP419"/>
      <c r="HQ419"/>
      <c r="HR419"/>
      <c r="HS419"/>
      <c r="HT419"/>
      <c r="HU419"/>
      <c r="HV419"/>
      <c r="HW419"/>
      <c r="HX419"/>
      <c r="HY419"/>
      <c r="HZ419"/>
      <c r="IA419"/>
      <c r="IB419"/>
      <c r="IC419"/>
      <c r="ID419"/>
      <c r="IE419"/>
      <c r="IF419"/>
      <c r="IG419"/>
      <c r="IH419"/>
      <c r="II419"/>
      <c r="IJ419"/>
      <c r="IK419"/>
      <c r="IL419"/>
      <c r="IM419"/>
      <c r="IN419"/>
      <c r="IO419"/>
      <c r="IP419"/>
      <c r="IQ419"/>
      <c r="IR419"/>
      <c r="IS419"/>
      <c r="IT419"/>
      <c r="IU419"/>
      <c r="IV419"/>
    </row>
    <row r="420" spans="1:256" s="234" customFormat="1">
      <c r="A420" s="564" t="s">
        <v>330</v>
      </c>
      <c r="B420" s="336" t="s">
        <v>343</v>
      </c>
      <c r="C420" s="331" t="s">
        <v>318</v>
      </c>
      <c r="D420" s="549">
        <v>1</v>
      </c>
      <c r="E420" s="322"/>
      <c r="F420" s="164">
        <f>D420*E420</f>
        <v>0</v>
      </c>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c r="CK420"/>
      <c r="CL420"/>
      <c r="CM420"/>
      <c r="CN420"/>
      <c r="CO420"/>
      <c r="CP420"/>
      <c r="CQ420"/>
      <c r="CR420"/>
      <c r="CS420"/>
      <c r="CT420"/>
      <c r="CU420"/>
      <c r="CV420"/>
      <c r="CW420"/>
      <c r="CX420"/>
      <c r="CY420"/>
      <c r="CZ420"/>
      <c r="DA420"/>
      <c r="DB420"/>
      <c r="DC420"/>
      <c r="DD420"/>
      <c r="DE420"/>
      <c r="DF420"/>
      <c r="DG420"/>
      <c r="DH420"/>
      <c r="DI420"/>
      <c r="DJ420"/>
      <c r="DK420"/>
      <c r="DL420"/>
      <c r="DM420"/>
      <c r="DN420"/>
      <c r="DO420"/>
      <c r="DP420"/>
      <c r="DQ420"/>
      <c r="DR420"/>
      <c r="DS420"/>
      <c r="DT420"/>
      <c r="DU420"/>
      <c r="DV420"/>
      <c r="DW420"/>
      <c r="DX420"/>
      <c r="DY420"/>
      <c r="DZ420"/>
      <c r="EA420"/>
      <c r="EB420"/>
      <c r="EC420"/>
      <c r="ED420"/>
      <c r="EE420"/>
      <c r="EF420"/>
      <c r="EG420"/>
      <c r="EH420"/>
      <c r="EI420"/>
      <c r="EJ420"/>
      <c r="EK420"/>
      <c r="EL420"/>
      <c r="EM420"/>
      <c r="EN420"/>
      <c r="EO420"/>
      <c r="EP420"/>
      <c r="EQ420"/>
      <c r="ER420"/>
      <c r="ES420"/>
      <c r="ET420"/>
      <c r="EU420"/>
      <c r="EV420"/>
      <c r="EW420"/>
      <c r="EX420"/>
      <c r="EY420"/>
      <c r="EZ420"/>
      <c r="FA420"/>
      <c r="FB420"/>
      <c r="FC420"/>
      <c r="FD420"/>
      <c r="FE420"/>
      <c r="FF420"/>
      <c r="FG420"/>
      <c r="FH420"/>
      <c r="FI420"/>
      <c r="FJ420"/>
      <c r="FK420"/>
      <c r="FL420"/>
      <c r="FM420"/>
      <c r="FN420"/>
      <c r="FO420"/>
      <c r="FP420"/>
      <c r="FQ420"/>
      <c r="FR420"/>
      <c r="FS420"/>
      <c r="FT420"/>
      <c r="FU420"/>
      <c r="FV420"/>
      <c r="FW420"/>
      <c r="FX420"/>
      <c r="FY420"/>
      <c r="FZ420"/>
      <c r="GA420"/>
      <c r="GB420"/>
      <c r="GC420"/>
      <c r="GD420"/>
      <c r="GE420"/>
      <c r="GF420"/>
      <c r="GG420"/>
      <c r="GH420"/>
      <c r="GI420"/>
      <c r="GJ420"/>
      <c r="GK420"/>
      <c r="GL420"/>
      <c r="GM420"/>
      <c r="GN420"/>
      <c r="GO420"/>
      <c r="GP420"/>
      <c r="GQ420"/>
      <c r="GR420"/>
      <c r="GS420"/>
      <c r="GT420"/>
      <c r="GU420"/>
      <c r="GV420"/>
      <c r="GW420"/>
      <c r="GX420"/>
      <c r="GY420"/>
      <c r="GZ420"/>
      <c r="HA420"/>
      <c r="HB420"/>
      <c r="HC420"/>
      <c r="HD420"/>
      <c r="HE420"/>
      <c r="HF420"/>
      <c r="HG420"/>
      <c r="HH420"/>
      <c r="HI420"/>
      <c r="HJ420"/>
      <c r="HK420"/>
      <c r="HL420"/>
      <c r="HM420"/>
      <c r="HN420"/>
      <c r="HO420"/>
      <c r="HP420"/>
      <c r="HQ420"/>
      <c r="HR420"/>
      <c r="HS420"/>
      <c r="HT420"/>
      <c r="HU420"/>
      <c r="HV420"/>
      <c r="HW420"/>
      <c r="HX420"/>
      <c r="HY420"/>
      <c r="HZ420"/>
      <c r="IA420"/>
      <c r="IB420"/>
      <c r="IC420"/>
      <c r="ID420"/>
      <c r="IE420"/>
      <c r="IF420"/>
      <c r="IG420"/>
      <c r="IH420"/>
      <c r="II420"/>
      <c r="IJ420"/>
      <c r="IK420"/>
      <c r="IL420"/>
      <c r="IM420"/>
      <c r="IN420"/>
      <c r="IO420"/>
      <c r="IP420"/>
      <c r="IQ420"/>
      <c r="IR420"/>
      <c r="IS420"/>
      <c r="IT420"/>
      <c r="IU420"/>
      <c r="IV420"/>
    </row>
    <row r="421" spans="1:256" s="376" customFormat="1">
      <c r="A421" s="564"/>
      <c r="B421" s="336"/>
      <c r="C421" s="331"/>
      <c r="D421" s="549"/>
      <c r="E421" s="322"/>
      <c r="F421" s="164"/>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c r="CY421"/>
      <c r="CZ421"/>
      <c r="DA421"/>
      <c r="DB421"/>
      <c r="DC421"/>
      <c r="DD421"/>
      <c r="DE421"/>
      <c r="DF421"/>
      <c r="DG421"/>
      <c r="DH421"/>
      <c r="DI421"/>
      <c r="DJ421"/>
      <c r="DK421"/>
      <c r="DL421"/>
      <c r="DM421"/>
      <c r="DN421"/>
      <c r="DO421"/>
      <c r="DP421"/>
      <c r="DQ421"/>
      <c r="DR421"/>
      <c r="DS421"/>
      <c r="DT421"/>
      <c r="DU421"/>
      <c r="DV421"/>
      <c r="DW421"/>
      <c r="DX421"/>
      <c r="DY421"/>
      <c r="DZ421"/>
      <c r="EA421"/>
      <c r="EB421"/>
      <c r="EC421"/>
      <c r="ED421"/>
      <c r="EE421"/>
      <c r="EF421"/>
      <c r="EG421"/>
      <c r="EH421"/>
      <c r="EI421"/>
      <c r="EJ421"/>
      <c r="EK421"/>
      <c r="EL421"/>
      <c r="EM421"/>
      <c r="EN421"/>
      <c r="EO421"/>
      <c r="EP421"/>
      <c r="EQ421"/>
      <c r="ER421"/>
      <c r="ES421"/>
      <c r="ET421"/>
      <c r="EU421"/>
      <c r="EV421"/>
      <c r="EW421"/>
      <c r="EX421"/>
      <c r="EY421"/>
      <c r="EZ421"/>
      <c r="FA421"/>
      <c r="FB421"/>
      <c r="FC421"/>
      <c r="FD421"/>
      <c r="FE421"/>
      <c r="FF421"/>
      <c r="FG421"/>
      <c r="FH421"/>
      <c r="FI421"/>
      <c r="FJ421"/>
      <c r="FK421"/>
      <c r="FL421"/>
      <c r="FM421"/>
      <c r="FN421"/>
      <c r="FO421"/>
      <c r="FP421"/>
      <c r="FQ421"/>
      <c r="FR421"/>
      <c r="FS421"/>
      <c r="FT421"/>
      <c r="FU421"/>
      <c r="FV421"/>
      <c r="FW421"/>
      <c r="FX421"/>
      <c r="FY421"/>
      <c r="FZ421"/>
      <c r="GA421"/>
      <c r="GB421"/>
      <c r="GC421"/>
      <c r="GD421"/>
      <c r="GE421"/>
      <c r="GF421"/>
      <c r="GG421"/>
      <c r="GH421"/>
      <c r="GI421"/>
      <c r="GJ421"/>
      <c r="GK421"/>
      <c r="GL421"/>
      <c r="GM421"/>
      <c r="GN421"/>
      <c r="GO421"/>
      <c r="GP421"/>
      <c r="GQ421"/>
      <c r="GR421"/>
      <c r="GS421"/>
      <c r="GT421"/>
      <c r="GU421"/>
      <c r="GV421"/>
      <c r="GW421"/>
      <c r="GX421"/>
      <c r="GY421"/>
      <c r="GZ421"/>
      <c r="HA421"/>
      <c r="HB421"/>
      <c r="HC421"/>
      <c r="HD421"/>
      <c r="HE421"/>
      <c r="HF421"/>
      <c r="HG421"/>
      <c r="HH421"/>
      <c r="HI421"/>
      <c r="HJ421"/>
      <c r="HK421"/>
      <c r="HL421"/>
      <c r="HM421"/>
      <c r="HN421"/>
      <c r="HO421"/>
      <c r="HP421"/>
      <c r="HQ421"/>
      <c r="HR421"/>
      <c r="HS421"/>
      <c r="HT421"/>
      <c r="HU421"/>
      <c r="HV421"/>
      <c r="HW421"/>
      <c r="HX421"/>
      <c r="HY421"/>
      <c r="HZ421"/>
      <c r="IA421"/>
      <c r="IB421"/>
      <c r="IC421"/>
      <c r="ID421"/>
      <c r="IE421"/>
      <c r="IF421"/>
      <c r="IG421"/>
      <c r="IH421"/>
      <c r="II421"/>
      <c r="IJ421"/>
      <c r="IK421"/>
      <c r="IL421"/>
      <c r="IM421"/>
      <c r="IN421"/>
      <c r="IO421"/>
      <c r="IP421"/>
      <c r="IQ421"/>
      <c r="IR421"/>
      <c r="IS421"/>
      <c r="IT421"/>
      <c r="IU421"/>
      <c r="IV421"/>
    </row>
    <row r="422" spans="1:256" s="376" customFormat="1">
      <c r="A422" s="564" t="s">
        <v>331</v>
      </c>
      <c r="B422" s="336" t="s">
        <v>344</v>
      </c>
      <c r="C422" s="331" t="s">
        <v>318</v>
      </c>
      <c r="D422" s="549">
        <v>1</v>
      </c>
      <c r="E422" s="322"/>
      <c r="F422" s="164">
        <f>E422*D422</f>
        <v>0</v>
      </c>
      <c r="G422" s="134"/>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c r="CK422"/>
      <c r="CL422"/>
      <c r="CM422"/>
      <c r="CN422"/>
      <c r="CO422"/>
      <c r="CP422"/>
      <c r="CQ422"/>
      <c r="CR422"/>
      <c r="CS422"/>
      <c r="CT422"/>
      <c r="CU422"/>
      <c r="CV422"/>
      <c r="CW422"/>
      <c r="CX422"/>
      <c r="CY422"/>
      <c r="CZ422"/>
      <c r="DA422"/>
      <c r="DB422"/>
      <c r="DC422"/>
      <c r="DD422"/>
      <c r="DE422"/>
      <c r="DF422"/>
      <c r="DG422"/>
      <c r="DH422"/>
      <c r="DI422"/>
      <c r="DJ422"/>
      <c r="DK422"/>
      <c r="DL422"/>
      <c r="DM422"/>
      <c r="DN422"/>
      <c r="DO422"/>
      <c r="DP422"/>
      <c r="DQ422"/>
      <c r="DR422"/>
      <c r="DS422"/>
      <c r="DT422"/>
      <c r="DU422"/>
      <c r="DV422"/>
      <c r="DW422"/>
      <c r="DX422"/>
      <c r="DY422"/>
      <c r="DZ422"/>
      <c r="EA422"/>
      <c r="EB422"/>
      <c r="EC422"/>
      <c r="ED422"/>
      <c r="EE422"/>
      <c r="EF422"/>
      <c r="EG422"/>
      <c r="EH422"/>
      <c r="EI422"/>
      <c r="EJ422"/>
      <c r="EK422"/>
      <c r="EL422"/>
      <c r="EM422"/>
      <c r="EN422"/>
      <c r="EO422"/>
      <c r="EP422"/>
      <c r="EQ422"/>
      <c r="ER422"/>
      <c r="ES422"/>
      <c r="ET422"/>
      <c r="EU422"/>
      <c r="EV422"/>
      <c r="EW422"/>
      <c r="EX422"/>
      <c r="EY422"/>
      <c r="EZ422"/>
      <c r="FA422"/>
      <c r="FB422"/>
      <c r="FC422"/>
      <c r="FD422"/>
      <c r="FE422"/>
      <c r="FF422"/>
      <c r="FG422"/>
      <c r="FH422"/>
      <c r="FI422"/>
      <c r="FJ422"/>
      <c r="FK422"/>
      <c r="FL422"/>
      <c r="FM422"/>
      <c r="FN422"/>
      <c r="FO422"/>
      <c r="FP422"/>
      <c r="FQ422"/>
      <c r="FR422"/>
      <c r="FS422"/>
      <c r="FT422"/>
      <c r="FU422"/>
      <c r="FV422"/>
      <c r="FW422"/>
      <c r="FX422"/>
      <c r="FY422"/>
      <c r="FZ422"/>
      <c r="GA422"/>
      <c r="GB422"/>
      <c r="GC422"/>
      <c r="GD422"/>
      <c r="GE422"/>
      <c r="GF422"/>
      <c r="GG422"/>
      <c r="GH422"/>
      <c r="GI422"/>
      <c r="GJ422"/>
      <c r="GK422"/>
      <c r="GL422"/>
      <c r="GM422"/>
      <c r="GN422"/>
      <c r="GO422"/>
      <c r="GP422"/>
      <c r="GQ422"/>
      <c r="GR422"/>
      <c r="GS422"/>
      <c r="GT422"/>
      <c r="GU422"/>
      <c r="GV422"/>
      <c r="GW422"/>
      <c r="GX422"/>
      <c r="GY422"/>
      <c r="GZ422"/>
      <c r="HA422"/>
      <c r="HB422"/>
      <c r="HC422"/>
      <c r="HD422"/>
      <c r="HE422"/>
      <c r="HF422"/>
      <c r="HG422"/>
      <c r="HH422"/>
      <c r="HI422"/>
      <c r="HJ422"/>
      <c r="HK422"/>
      <c r="HL422"/>
      <c r="HM422"/>
      <c r="HN422"/>
      <c r="HO422"/>
      <c r="HP422"/>
      <c r="HQ422"/>
      <c r="HR422"/>
      <c r="HS422"/>
      <c r="HT422"/>
      <c r="HU422"/>
      <c r="HV422"/>
      <c r="HW422"/>
      <c r="HX422"/>
      <c r="HY422"/>
      <c r="HZ422"/>
      <c r="IA422"/>
      <c r="IB422"/>
      <c r="IC422"/>
      <c r="ID422"/>
      <c r="IE422"/>
      <c r="IF422"/>
      <c r="IG422"/>
      <c r="IH422"/>
      <c r="II422"/>
      <c r="IJ422"/>
      <c r="IK422"/>
      <c r="IL422"/>
      <c r="IM422"/>
      <c r="IN422"/>
      <c r="IO422"/>
      <c r="IP422"/>
      <c r="IQ422"/>
      <c r="IR422"/>
      <c r="IS422"/>
      <c r="IT422"/>
      <c r="IU422"/>
      <c r="IV422"/>
    </row>
    <row r="423" spans="1:256" s="234" customFormat="1">
      <c r="A423" s="564"/>
      <c r="B423" s="336"/>
      <c r="C423" s="331"/>
      <c r="D423" s="549"/>
      <c r="E423" s="322"/>
      <c r="F423" s="164"/>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c r="AM423" s="25"/>
      <c r="AN423" s="25"/>
      <c r="AO423" s="25"/>
      <c r="AP423" s="25"/>
      <c r="AQ423" s="25"/>
      <c r="AR423" s="25"/>
      <c r="AS423" s="25"/>
      <c r="AT423" s="25"/>
      <c r="AU423" s="25"/>
      <c r="AV423" s="25"/>
      <c r="AW423" s="25"/>
      <c r="AX423" s="25"/>
      <c r="AY423" s="25"/>
      <c r="AZ423" s="25"/>
      <c r="BA423" s="25"/>
      <c r="BB423" s="25"/>
      <c r="BC423" s="25"/>
      <c r="BD423" s="25"/>
      <c r="BE423" s="25"/>
      <c r="BF423" s="25"/>
      <c r="BG423" s="25"/>
      <c r="BH423" s="25"/>
      <c r="BI423" s="25"/>
      <c r="BJ423" s="25"/>
      <c r="BK423" s="25"/>
      <c r="BL423" s="25"/>
      <c r="BM423" s="25"/>
      <c r="BN423" s="25"/>
      <c r="BO423" s="25"/>
      <c r="BP423" s="25"/>
      <c r="BQ423" s="25"/>
      <c r="BR423" s="25"/>
      <c r="BS423" s="25"/>
      <c r="BT423" s="25"/>
      <c r="BU423" s="25"/>
      <c r="BV423" s="25"/>
      <c r="BW423" s="25"/>
      <c r="BX423" s="25"/>
      <c r="BY423" s="25"/>
      <c r="BZ423" s="25"/>
      <c r="CA423" s="25"/>
      <c r="CB423" s="25"/>
      <c r="CC423" s="25"/>
      <c r="CD423" s="25"/>
      <c r="CE423" s="25"/>
      <c r="CF423" s="25"/>
      <c r="CG423" s="25"/>
      <c r="CH423" s="25"/>
      <c r="CI423" s="25"/>
      <c r="CJ423" s="25"/>
      <c r="CK423" s="25"/>
      <c r="CL423" s="25"/>
      <c r="CM423" s="25"/>
      <c r="CN423" s="25"/>
      <c r="CO423" s="25"/>
      <c r="CP423" s="25"/>
      <c r="CQ423" s="25"/>
      <c r="CR423" s="25"/>
      <c r="CS423" s="25"/>
      <c r="CT423" s="25"/>
      <c r="CU423" s="25"/>
      <c r="CV423" s="25"/>
      <c r="CW423" s="25"/>
      <c r="CX423" s="25"/>
      <c r="CY423" s="25"/>
      <c r="CZ423" s="25"/>
      <c r="DA423" s="25"/>
      <c r="DB423" s="25"/>
      <c r="DC423" s="25"/>
      <c r="DD423" s="25"/>
      <c r="DE423" s="25"/>
      <c r="DF423" s="25"/>
      <c r="DG423" s="25"/>
      <c r="DH423" s="25"/>
      <c r="DI423" s="25"/>
      <c r="DJ423" s="25"/>
      <c r="DK423" s="25"/>
      <c r="DL423" s="25"/>
      <c r="DM423" s="25"/>
      <c r="DN423" s="25"/>
      <c r="DO423" s="25"/>
      <c r="DP423" s="25"/>
      <c r="DQ423" s="25"/>
      <c r="DR423" s="25"/>
      <c r="DS423" s="25"/>
      <c r="DT423" s="25"/>
      <c r="DU423" s="25"/>
      <c r="DV423" s="25"/>
      <c r="DW423" s="25"/>
      <c r="DX423" s="25"/>
      <c r="DY423" s="25"/>
      <c r="DZ423" s="25"/>
      <c r="EA423" s="25"/>
      <c r="EB423" s="25"/>
      <c r="EC423" s="25"/>
      <c r="ED423" s="25"/>
      <c r="EE423" s="25"/>
      <c r="EF423" s="25"/>
      <c r="EG423" s="25"/>
      <c r="EH423" s="25"/>
      <c r="EI423" s="25"/>
      <c r="EJ423" s="25"/>
      <c r="EK423" s="25"/>
      <c r="EL423" s="25"/>
      <c r="EM423" s="25"/>
      <c r="EN423" s="25"/>
      <c r="EO423" s="25"/>
      <c r="EP423" s="25"/>
      <c r="EQ423" s="25"/>
      <c r="ER423" s="25"/>
      <c r="ES423" s="25"/>
      <c r="ET423" s="25"/>
      <c r="EU423" s="25"/>
      <c r="EV423" s="25"/>
      <c r="EW423" s="25"/>
      <c r="EX423" s="25"/>
      <c r="EY423" s="25"/>
      <c r="EZ423" s="25"/>
      <c r="FA423" s="25"/>
      <c r="FB423" s="25"/>
      <c r="FC423" s="25"/>
      <c r="FD423" s="25"/>
      <c r="FE423" s="25"/>
      <c r="FF423" s="25"/>
      <c r="FG423" s="25"/>
      <c r="FH423" s="25"/>
      <c r="FI423" s="25"/>
      <c r="FJ423" s="25"/>
      <c r="FK423" s="25"/>
      <c r="FL423" s="25"/>
      <c r="FM423" s="25"/>
      <c r="FN423" s="25"/>
      <c r="FO423" s="25"/>
      <c r="FP423" s="25"/>
      <c r="FQ423" s="25"/>
      <c r="FR423" s="25"/>
      <c r="FS423" s="25"/>
      <c r="FT423" s="25"/>
      <c r="FU423" s="25"/>
      <c r="FV423" s="25"/>
      <c r="FW423" s="25"/>
      <c r="FX423" s="25"/>
      <c r="FY423" s="25"/>
      <c r="FZ423" s="25"/>
      <c r="GA423" s="25"/>
      <c r="GB423" s="25"/>
      <c r="GC423" s="25"/>
      <c r="GD423" s="25"/>
      <c r="GE423" s="25"/>
      <c r="GF423" s="25"/>
      <c r="GG423" s="25"/>
      <c r="GH423" s="25"/>
      <c r="GI423" s="25"/>
      <c r="GJ423" s="25"/>
      <c r="GK423" s="25"/>
      <c r="GL423" s="25"/>
      <c r="GM423" s="25"/>
      <c r="GN423" s="25"/>
      <c r="GO423" s="25"/>
      <c r="GP423" s="25"/>
      <c r="GQ423" s="25"/>
      <c r="GR423" s="25"/>
      <c r="GS423" s="25"/>
      <c r="GT423" s="25"/>
      <c r="GU423" s="25"/>
      <c r="GV423" s="25"/>
      <c r="GW423" s="25"/>
      <c r="GX423" s="25"/>
      <c r="GY423" s="25"/>
      <c r="GZ423" s="25"/>
      <c r="HA423" s="25"/>
      <c r="HB423" s="25"/>
      <c r="HC423" s="25"/>
      <c r="HD423" s="25"/>
      <c r="HE423" s="25"/>
      <c r="HF423" s="25"/>
      <c r="HG423" s="25"/>
      <c r="HH423" s="25"/>
      <c r="HI423" s="25"/>
      <c r="HJ423" s="25"/>
      <c r="HK423" s="25"/>
      <c r="HL423" s="25"/>
      <c r="HM423" s="25"/>
      <c r="HN423" s="25"/>
      <c r="HO423" s="25"/>
      <c r="HP423" s="25"/>
      <c r="HQ423" s="25"/>
      <c r="HR423" s="25"/>
      <c r="HS423" s="25"/>
      <c r="HT423" s="25"/>
      <c r="HU423" s="25"/>
      <c r="HV423" s="25"/>
      <c r="HW423" s="25"/>
      <c r="HX423" s="25"/>
      <c r="HY423" s="25"/>
      <c r="HZ423" s="25"/>
      <c r="IA423" s="25"/>
      <c r="IB423" s="25"/>
      <c r="IC423" s="25"/>
      <c r="ID423" s="25"/>
      <c r="IE423" s="25"/>
      <c r="IF423" s="25"/>
      <c r="IG423" s="25"/>
      <c r="IH423" s="25"/>
      <c r="II423" s="25"/>
      <c r="IJ423" s="25"/>
      <c r="IK423" s="25"/>
      <c r="IL423" s="25"/>
      <c r="IM423" s="25"/>
      <c r="IN423" s="25"/>
      <c r="IO423" s="25"/>
      <c r="IP423" s="25"/>
      <c r="IQ423" s="25"/>
      <c r="IR423" s="25"/>
      <c r="IS423" s="25"/>
      <c r="IT423" s="25"/>
      <c r="IU423" s="25"/>
      <c r="IV423" s="25"/>
    </row>
    <row r="424" spans="1:256" s="234" customFormat="1">
      <c r="A424" s="564" t="s">
        <v>332</v>
      </c>
      <c r="B424" s="336" t="s">
        <v>345</v>
      </c>
      <c r="C424" s="331" t="s">
        <v>56</v>
      </c>
      <c r="D424" s="549">
        <v>0.2</v>
      </c>
      <c r="E424" s="322"/>
      <c r="F424" s="164">
        <f>D424*E424</f>
        <v>0</v>
      </c>
    </row>
    <row r="425" spans="1:256" s="234" customFormat="1">
      <c r="A425" s="564"/>
      <c r="B425" s="336"/>
      <c r="C425" s="331"/>
      <c r="D425" s="549"/>
      <c r="E425" s="322"/>
      <c r="F425" s="164"/>
    </row>
    <row r="426" spans="1:256" s="234" customFormat="1" ht="79.2">
      <c r="A426" s="564" t="s">
        <v>333</v>
      </c>
      <c r="B426" s="861" t="s">
        <v>555</v>
      </c>
      <c r="C426" s="331" t="s">
        <v>318</v>
      </c>
      <c r="D426" s="549">
        <v>1</v>
      </c>
      <c r="E426" s="322"/>
      <c r="F426" s="164">
        <f>E426*D426</f>
        <v>0</v>
      </c>
    </row>
    <row r="427" spans="1:256" s="234" customFormat="1">
      <c r="A427" s="564"/>
      <c r="B427" s="336"/>
      <c r="C427" s="331"/>
      <c r="D427" s="549"/>
      <c r="E427" s="322"/>
      <c r="F427" s="164"/>
    </row>
    <row r="428" spans="1:256" s="234" customFormat="1">
      <c r="A428" s="564" t="s">
        <v>334</v>
      </c>
      <c r="B428" s="336" t="s">
        <v>345</v>
      </c>
      <c r="C428" s="331" t="s">
        <v>56</v>
      </c>
      <c r="D428" s="549">
        <v>0.5</v>
      </c>
      <c r="E428" s="322"/>
      <c r="F428" s="164">
        <f>D428*E428</f>
        <v>0</v>
      </c>
      <c r="G428" s="376"/>
      <c r="H428" s="376"/>
      <c r="I428" s="376"/>
      <c r="J428" s="376"/>
      <c r="K428" s="376"/>
      <c r="L428" s="376"/>
      <c r="M428" s="376"/>
      <c r="N428" s="376"/>
      <c r="O428" s="376"/>
      <c r="P428" s="376"/>
      <c r="Q428" s="376"/>
      <c r="R428" s="376"/>
      <c r="S428" s="376"/>
      <c r="T428" s="376"/>
      <c r="U428" s="376"/>
      <c r="V428" s="376"/>
      <c r="W428" s="376"/>
      <c r="X428" s="376"/>
      <c r="Y428" s="376"/>
      <c r="Z428" s="376"/>
      <c r="AA428" s="376"/>
      <c r="AB428" s="376"/>
      <c r="AC428" s="376"/>
      <c r="AD428" s="376"/>
      <c r="AE428" s="376"/>
      <c r="AF428" s="376"/>
      <c r="AG428" s="376"/>
      <c r="AH428" s="376"/>
      <c r="AI428" s="376"/>
      <c r="AJ428" s="376"/>
      <c r="AK428" s="376"/>
      <c r="AL428" s="376"/>
      <c r="AM428" s="376"/>
      <c r="AN428" s="376"/>
      <c r="AO428" s="376"/>
      <c r="AP428" s="376"/>
      <c r="AQ428" s="376"/>
      <c r="AR428" s="376"/>
      <c r="AS428" s="376"/>
      <c r="AT428" s="376"/>
      <c r="AU428" s="376"/>
      <c r="AV428" s="376"/>
      <c r="AW428" s="376"/>
      <c r="AX428" s="376"/>
      <c r="AY428" s="376"/>
      <c r="AZ428" s="376"/>
      <c r="BA428" s="376"/>
      <c r="BB428" s="376"/>
      <c r="BC428" s="376"/>
      <c r="BD428" s="376"/>
      <c r="BE428" s="376"/>
      <c r="BF428" s="376"/>
      <c r="BG428" s="376"/>
      <c r="BH428" s="376"/>
      <c r="BI428" s="376"/>
      <c r="BJ428" s="376"/>
      <c r="BK428" s="376"/>
      <c r="BL428" s="376"/>
      <c r="BM428" s="376"/>
      <c r="BN428" s="376"/>
      <c r="BO428" s="376"/>
      <c r="BP428" s="376"/>
      <c r="BQ428" s="376"/>
      <c r="BR428" s="376"/>
      <c r="BS428" s="376"/>
      <c r="BT428" s="376"/>
      <c r="BU428" s="376"/>
      <c r="BV428" s="376"/>
      <c r="BW428" s="376"/>
      <c r="BX428" s="376"/>
      <c r="BY428" s="376"/>
      <c r="BZ428" s="376"/>
      <c r="CA428" s="376"/>
      <c r="CB428" s="376"/>
      <c r="CC428" s="376"/>
      <c r="CD428" s="376"/>
      <c r="CE428" s="376"/>
      <c r="CF428" s="376"/>
      <c r="CG428" s="376"/>
      <c r="CH428" s="376"/>
      <c r="CI428" s="376"/>
      <c r="CJ428" s="376"/>
      <c r="CK428" s="376"/>
      <c r="CL428" s="376"/>
      <c r="CM428" s="376"/>
      <c r="CN428" s="376"/>
      <c r="CO428" s="376"/>
      <c r="CP428" s="376"/>
      <c r="CQ428" s="376"/>
      <c r="CR428" s="376"/>
      <c r="CS428" s="376"/>
      <c r="CT428" s="376"/>
      <c r="CU428" s="376"/>
      <c r="CV428" s="376"/>
      <c r="CW428" s="376"/>
      <c r="CX428" s="376"/>
      <c r="CY428" s="376"/>
      <c r="CZ428" s="376"/>
      <c r="DA428" s="376"/>
      <c r="DB428" s="376"/>
      <c r="DC428" s="376"/>
      <c r="DD428" s="376"/>
      <c r="DE428" s="376"/>
      <c r="DF428" s="376"/>
      <c r="DG428" s="376"/>
      <c r="DH428" s="376"/>
      <c r="DI428" s="376"/>
      <c r="DJ428" s="376"/>
      <c r="DK428" s="376"/>
      <c r="DL428" s="376"/>
      <c r="DM428" s="376"/>
      <c r="DN428" s="376"/>
      <c r="DO428" s="376"/>
      <c r="DP428" s="376"/>
      <c r="DQ428" s="376"/>
      <c r="DR428" s="376"/>
      <c r="DS428" s="376"/>
      <c r="DT428" s="376"/>
      <c r="DU428" s="376"/>
      <c r="DV428" s="376"/>
      <c r="DW428" s="376"/>
      <c r="DX428" s="376"/>
      <c r="DY428" s="376"/>
      <c r="DZ428" s="376"/>
      <c r="EA428" s="376"/>
      <c r="EB428" s="376"/>
      <c r="EC428" s="376"/>
      <c r="ED428" s="376"/>
      <c r="EE428" s="376"/>
      <c r="EF428" s="376"/>
      <c r="EG428" s="376"/>
      <c r="EH428" s="376"/>
      <c r="EI428" s="376"/>
      <c r="EJ428" s="376"/>
      <c r="EK428" s="376"/>
      <c r="EL428" s="376"/>
      <c r="EM428" s="376"/>
      <c r="EN428" s="376"/>
      <c r="EO428" s="376"/>
      <c r="EP428" s="376"/>
      <c r="EQ428" s="376"/>
      <c r="ER428" s="376"/>
      <c r="ES428" s="376"/>
      <c r="ET428" s="376"/>
      <c r="EU428" s="376"/>
      <c r="EV428" s="376"/>
      <c r="EW428" s="376"/>
      <c r="EX428" s="376"/>
      <c r="EY428" s="376"/>
      <c r="EZ428" s="376"/>
      <c r="FA428" s="376"/>
      <c r="FB428" s="376"/>
      <c r="FC428" s="376"/>
      <c r="FD428" s="376"/>
      <c r="FE428" s="376"/>
      <c r="FF428" s="376"/>
      <c r="FG428" s="376"/>
      <c r="FH428" s="376"/>
      <c r="FI428" s="376"/>
      <c r="FJ428" s="376"/>
      <c r="FK428" s="376"/>
      <c r="FL428" s="376"/>
      <c r="FM428" s="376"/>
      <c r="FN428" s="376"/>
      <c r="FO428" s="376"/>
      <c r="FP428" s="376"/>
      <c r="FQ428" s="376"/>
      <c r="FR428" s="376"/>
      <c r="FS428" s="376"/>
      <c r="FT428" s="376"/>
      <c r="FU428" s="376"/>
      <c r="FV428" s="376"/>
      <c r="FW428" s="376"/>
      <c r="FX428" s="376"/>
      <c r="FY428" s="376"/>
      <c r="FZ428" s="376"/>
      <c r="GA428" s="376"/>
      <c r="GB428" s="376"/>
      <c r="GC428" s="376"/>
      <c r="GD428" s="376"/>
      <c r="GE428" s="376"/>
      <c r="GF428" s="376"/>
      <c r="GG428" s="376"/>
      <c r="GH428" s="376"/>
      <c r="GI428" s="376"/>
      <c r="GJ428" s="376"/>
      <c r="GK428" s="376"/>
      <c r="GL428" s="376"/>
      <c r="GM428" s="376"/>
      <c r="GN428" s="376"/>
      <c r="GO428" s="376"/>
      <c r="GP428" s="376"/>
      <c r="GQ428" s="376"/>
      <c r="GR428" s="376"/>
      <c r="GS428" s="376"/>
      <c r="GT428" s="376"/>
      <c r="GU428" s="376"/>
      <c r="GV428" s="376"/>
      <c r="GW428" s="376"/>
      <c r="GX428" s="376"/>
      <c r="GY428" s="376"/>
      <c r="GZ428" s="376"/>
      <c r="HA428" s="376"/>
      <c r="HB428" s="376"/>
      <c r="HC428" s="376"/>
      <c r="HD428" s="376"/>
      <c r="HE428" s="376"/>
      <c r="HF428" s="376"/>
      <c r="HG428" s="376"/>
      <c r="HH428" s="376"/>
      <c r="HI428" s="376"/>
      <c r="HJ428" s="376"/>
      <c r="HK428" s="376"/>
      <c r="HL428" s="376"/>
      <c r="HM428" s="376"/>
      <c r="HN428" s="376"/>
      <c r="HO428" s="376"/>
      <c r="HP428" s="376"/>
      <c r="HQ428" s="376"/>
      <c r="HR428" s="376"/>
      <c r="HS428" s="376"/>
      <c r="HT428" s="376"/>
      <c r="HU428" s="376"/>
      <c r="HV428" s="376"/>
      <c r="HW428" s="376"/>
      <c r="HX428" s="376"/>
      <c r="HY428" s="376"/>
      <c r="HZ428" s="376"/>
      <c r="IA428" s="376"/>
      <c r="IB428" s="376"/>
      <c r="IC428" s="376"/>
      <c r="ID428" s="376"/>
      <c r="IE428" s="376"/>
      <c r="IF428" s="376"/>
      <c r="IG428" s="376"/>
      <c r="IH428" s="376"/>
      <c r="II428" s="376"/>
      <c r="IJ428" s="376"/>
      <c r="IK428" s="376"/>
      <c r="IL428" s="376"/>
      <c r="IM428" s="376"/>
      <c r="IN428" s="376"/>
      <c r="IO428" s="376"/>
      <c r="IP428" s="376"/>
      <c r="IQ428" s="376"/>
      <c r="IR428" s="376"/>
      <c r="IS428" s="376"/>
      <c r="IT428" s="376"/>
      <c r="IU428" s="376"/>
      <c r="IV428" s="376"/>
    </row>
    <row r="429" spans="1:256" s="234" customFormat="1">
      <c r="A429" s="564"/>
      <c r="B429" s="336"/>
      <c r="C429" s="331"/>
      <c r="D429" s="549"/>
      <c r="E429" s="322"/>
      <c r="F429" s="164"/>
      <c r="G429" s="376"/>
      <c r="H429" s="376"/>
      <c r="I429" s="376"/>
      <c r="J429" s="376"/>
      <c r="K429" s="376"/>
      <c r="L429" s="376"/>
      <c r="M429" s="376"/>
      <c r="N429" s="376"/>
      <c r="O429" s="376"/>
      <c r="P429" s="376"/>
      <c r="Q429" s="376"/>
      <c r="R429" s="376"/>
      <c r="S429" s="376"/>
      <c r="T429" s="376"/>
      <c r="U429" s="376"/>
      <c r="V429" s="376"/>
      <c r="W429" s="376"/>
      <c r="X429" s="376"/>
      <c r="Y429" s="376"/>
      <c r="Z429" s="376"/>
      <c r="AA429" s="376"/>
      <c r="AB429" s="376"/>
      <c r="AC429" s="376"/>
      <c r="AD429" s="376"/>
      <c r="AE429" s="376"/>
      <c r="AF429" s="376"/>
      <c r="AG429" s="376"/>
      <c r="AH429" s="376"/>
      <c r="AI429" s="376"/>
      <c r="AJ429" s="376"/>
      <c r="AK429" s="376"/>
      <c r="AL429" s="376"/>
      <c r="AM429" s="376"/>
      <c r="AN429" s="376"/>
      <c r="AO429" s="376"/>
      <c r="AP429" s="376"/>
      <c r="AQ429" s="376"/>
      <c r="AR429" s="376"/>
      <c r="AS429" s="376"/>
      <c r="AT429" s="376"/>
      <c r="AU429" s="376"/>
      <c r="AV429" s="376"/>
      <c r="AW429" s="376"/>
      <c r="AX429" s="376"/>
      <c r="AY429" s="376"/>
      <c r="AZ429" s="376"/>
      <c r="BA429" s="376"/>
      <c r="BB429" s="376"/>
      <c r="BC429" s="376"/>
      <c r="BD429" s="376"/>
      <c r="BE429" s="376"/>
      <c r="BF429" s="376"/>
      <c r="BG429" s="376"/>
      <c r="BH429" s="376"/>
      <c r="BI429" s="376"/>
      <c r="BJ429" s="376"/>
      <c r="BK429" s="376"/>
      <c r="BL429" s="376"/>
      <c r="BM429" s="376"/>
      <c r="BN429" s="376"/>
      <c r="BO429" s="376"/>
      <c r="BP429" s="376"/>
      <c r="BQ429" s="376"/>
      <c r="BR429" s="376"/>
      <c r="BS429" s="376"/>
      <c r="BT429" s="376"/>
      <c r="BU429" s="376"/>
      <c r="BV429" s="376"/>
      <c r="BW429" s="376"/>
      <c r="BX429" s="376"/>
      <c r="BY429" s="376"/>
      <c r="BZ429" s="376"/>
      <c r="CA429" s="376"/>
      <c r="CB429" s="376"/>
      <c r="CC429" s="376"/>
      <c r="CD429" s="376"/>
      <c r="CE429" s="376"/>
      <c r="CF429" s="376"/>
      <c r="CG429" s="376"/>
      <c r="CH429" s="376"/>
      <c r="CI429" s="376"/>
      <c r="CJ429" s="376"/>
      <c r="CK429" s="376"/>
      <c r="CL429" s="376"/>
      <c r="CM429" s="376"/>
      <c r="CN429" s="376"/>
      <c r="CO429" s="376"/>
      <c r="CP429" s="376"/>
      <c r="CQ429" s="376"/>
      <c r="CR429" s="376"/>
      <c r="CS429" s="376"/>
      <c r="CT429" s="376"/>
      <c r="CU429" s="376"/>
      <c r="CV429" s="376"/>
      <c r="CW429" s="376"/>
      <c r="CX429" s="376"/>
      <c r="CY429" s="376"/>
      <c r="CZ429" s="376"/>
      <c r="DA429" s="376"/>
      <c r="DB429" s="376"/>
      <c r="DC429" s="376"/>
      <c r="DD429" s="376"/>
      <c r="DE429" s="376"/>
      <c r="DF429" s="376"/>
      <c r="DG429" s="376"/>
      <c r="DH429" s="376"/>
      <c r="DI429" s="376"/>
      <c r="DJ429" s="376"/>
      <c r="DK429" s="376"/>
      <c r="DL429" s="376"/>
      <c r="DM429" s="376"/>
      <c r="DN429" s="376"/>
      <c r="DO429" s="376"/>
      <c r="DP429" s="376"/>
      <c r="DQ429" s="376"/>
      <c r="DR429" s="376"/>
      <c r="DS429" s="376"/>
      <c r="DT429" s="376"/>
      <c r="DU429" s="376"/>
      <c r="DV429" s="376"/>
      <c r="DW429" s="376"/>
      <c r="DX429" s="376"/>
      <c r="DY429" s="376"/>
      <c r="DZ429" s="376"/>
      <c r="EA429" s="376"/>
      <c r="EB429" s="376"/>
      <c r="EC429" s="376"/>
      <c r="ED429" s="376"/>
      <c r="EE429" s="376"/>
      <c r="EF429" s="376"/>
      <c r="EG429" s="376"/>
      <c r="EH429" s="376"/>
      <c r="EI429" s="376"/>
      <c r="EJ429" s="376"/>
      <c r="EK429" s="376"/>
      <c r="EL429" s="376"/>
      <c r="EM429" s="376"/>
      <c r="EN429" s="376"/>
      <c r="EO429" s="376"/>
      <c r="EP429" s="376"/>
      <c r="EQ429" s="376"/>
      <c r="ER429" s="376"/>
      <c r="ES429" s="376"/>
      <c r="ET429" s="376"/>
      <c r="EU429" s="376"/>
      <c r="EV429" s="376"/>
      <c r="EW429" s="376"/>
      <c r="EX429" s="376"/>
      <c r="EY429" s="376"/>
      <c r="EZ429" s="376"/>
      <c r="FA429" s="376"/>
      <c r="FB429" s="376"/>
      <c r="FC429" s="376"/>
      <c r="FD429" s="376"/>
      <c r="FE429" s="376"/>
      <c r="FF429" s="376"/>
      <c r="FG429" s="376"/>
      <c r="FH429" s="376"/>
      <c r="FI429" s="376"/>
      <c r="FJ429" s="376"/>
      <c r="FK429" s="376"/>
      <c r="FL429" s="376"/>
      <c r="FM429" s="376"/>
      <c r="FN429" s="376"/>
      <c r="FO429" s="376"/>
      <c r="FP429" s="376"/>
      <c r="FQ429" s="376"/>
      <c r="FR429" s="376"/>
      <c r="FS429" s="376"/>
      <c r="FT429" s="376"/>
      <c r="FU429" s="376"/>
      <c r="FV429" s="376"/>
      <c r="FW429" s="376"/>
      <c r="FX429" s="376"/>
      <c r="FY429" s="376"/>
      <c r="FZ429" s="376"/>
      <c r="GA429" s="376"/>
      <c r="GB429" s="376"/>
      <c r="GC429" s="376"/>
      <c r="GD429" s="376"/>
      <c r="GE429" s="376"/>
      <c r="GF429" s="376"/>
      <c r="GG429" s="376"/>
      <c r="GH429" s="376"/>
      <c r="GI429" s="376"/>
      <c r="GJ429" s="376"/>
      <c r="GK429" s="376"/>
      <c r="GL429" s="376"/>
      <c r="GM429" s="376"/>
      <c r="GN429" s="376"/>
      <c r="GO429" s="376"/>
      <c r="GP429" s="376"/>
      <c r="GQ429" s="376"/>
      <c r="GR429" s="376"/>
      <c r="GS429" s="376"/>
      <c r="GT429" s="376"/>
      <c r="GU429" s="376"/>
      <c r="GV429" s="376"/>
      <c r="GW429" s="376"/>
      <c r="GX429" s="376"/>
      <c r="GY429" s="376"/>
      <c r="GZ429" s="376"/>
      <c r="HA429" s="376"/>
      <c r="HB429" s="376"/>
      <c r="HC429" s="376"/>
      <c r="HD429" s="376"/>
      <c r="HE429" s="376"/>
      <c r="HF429" s="376"/>
      <c r="HG429" s="376"/>
      <c r="HH429" s="376"/>
      <c r="HI429" s="376"/>
      <c r="HJ429" s="376"/>
      <c r="HK429" s="376"/>
      <c r="HL429" s="376"/>
      <c r="HM429" s="376"/>
      <c r="HN429" s="376"/>
      <c r="HO429" s="376"/>
      <c r="HP429" s="376"/>
      <c r="HQ429" s="376"/>
      <c r="HR429" s="376"/>
      <c r="HS429" s="376"/>
      <c r="HT429" s="376"/>
      <c r="HU429" s="376"/>
      <c r="HV429" s="376"/>
      <c r="HW429" s="376"/>
      <c r="HX429" s="376"/>
      <c r="HY429" s="376"/>
      <c r="HZ429" s="376"/>
      <c r="IA429" s="376"/>
      <c r="IB429" s="376"/>
      <c r="IC429" s="376"/>
      <c r="ID429" s="376"/>
      <c r="IE429" s="376"/>
      <c r="IF429" s="376"/>
      <c r="IG429" s="376"/>
      <c r="IH429" s="376"/>
      <c r="II429" s="376"/>
      <c r="IJ429" s="376"/>
      <c r="IK429" s="376"/>
      <c r="IL429" s="376"/>
      <c r="IM429" s="376"/>
      <c r="IN429" s="376"/>
      <c r="IO429" s="376"/>
      <c r="IP429" s="376"/>
      <c r="IQ429" s="376"/>
      <c r="IR429" s="376"/>
      <c r="IS429" s="376"/>
      <c r="IT429" s="376"/>
      <c r="IU429" s="376"/>
      <c r="IV429" s="376"/>
    </row>
    <row r="430" spans="1:256" s="234" customFormat="1">
      <c r="A430" s="564" t="s">
        <v>335</v>
      </c>
      <c r="B430" s="336" t="s">
        <v>346</v>
      </c>
      <c r="C430" s="331" t="s">
        <v>318</v>
      </c>
      <c r="D430" s="549">
        <v>1</v>
      </c>
      <c r="E430" s="322"/>
      <c r="F430" s="164">
        <f>D430*E430</f>
        <v>0</v>
      </c>
    </row>
    <row r="431" spans="1:256" s="234" customFormat="1">
      <c r="A431" s="564"/>
      <c r="B431" s="338"/>
      <c r="C431" s="565"/>
      <c r="D431" s="566"/>
      <c r="E431" s="322"/>
      <c r="F431" s="164"/>
      <c r="G431" s="360"/>
      <c r="H431" s="360"/>
      <c r="I431" s="360"/>
      <c r="J431" s="360"/>
    </row>
    <row r="432" spans="1:256" s="234" customFormat="1">
      <c r="A432" s="564" t="s">
        <v>336</v>
      </c>
      <c r="B432" s="336" t="s">
        <v>348</v>
      </c>
      <c r="C432" s="331" t="s">
        <v>56</v>
      </c>
      <c r="D432" s="549">
        <v>1.5</v>
      </c>
      <c r="E432" s="322"/>
      <c r="F432" s="164">
        <f>D432*E432</f>
        <v>0</v>
      </c>
      <c r="G432" s="360"/>
      <c r="H432" s="360"/>
      <c r="I432" s="360"/>
      <c r="J432" s="360"/>
    </row>
    <row r="433" spans="1:256" s="234" customFormat="1">
      <c r="A433" s="564"/>
      <c r="B433" s="336"/>
      <c r="C433" s="567"/>
      <c r="D433" s="566"/>
      <c r="E433" s="322"/>
      <c r="F433" s="164"/>
      <c r="G433" s="378"/>
      <c r="H433" s="379"/>
      <c r="I433" s="360"/>
      <c r="J433" s="360"/>
    </row>
    <row r="434" spans="1:256" s="234" customFormat="1">
      <c r="A434" s="564" t="s">
        <v>337</v>
      </c>
      <c r="B434" s="336" t="s">
        <v>351</v>
      </c>
      <c r="C434" s="331" t="s">
        <v>318</v>
      </c>
      <c r="D434" s="549">
        <v>1</v>
      </c>
      <c r="E434" s="322"/>
      <c r="F434" s="164">
        <f>D434*E434</f>
        <v>0</v>
      </c>
      <c r="G434" s="360"/>
      <c r="H434" s="360"/>
      <c r="I434" s="360"/>
      <c r="J434" s="360"/>
    </row>
    <row r="435" spans="1:256" s="234" customFormat="1">
      <c r="A435" s="564"/>
      <c r="B435" s="336"/>
      <c r="C435" s="567"/>
      <c r="D435" s="566"/>
      <c r="E435" s="322"/>
      <c r="F435" s="164"/>
      <c r="G435" s="360"/>
      <c r="H435" s="360"/>
      <c r="I435" s="360"/>
      <c r="J435" s="360"/>
    </row>
    <row r="436" spans="1:256" s="377" customFormat="1">
      <c r="A436" s="564" t="s">
        <v>338</v>
      </c>
      <c r="B436" s="336" t="s">
        <v>347</v>
      </c>
      <c r="C436" s="331" t="s">
        <v>318</v>
      </c>
      <c r="D436" s="549">
        <v>1</v>
      </c>
      <c r="E436" s="322"/>
      <c r="F436" s="164">
        <f>D436*E436</f>
        <v>0</v>
      </c>
      <c r="G436" s="360"/>
      <c r="H436" s="360"/>
      <c r="I436" s="360"/>
      <c r="J436" s="360"/>
      <c r="K436" s="234"/>
      <c r="L436" s="234"/>
      <c r="M436" s="234"/>
      <c r="N436" s="234"/>
      <c r="O436" s="234"/>
      <c r="P436" s="234"/>
      <c r="Q436" s="234"/>
      <c r="R436" s="234"/>
      <c r="S436" s="234"/>
      <c r="T436" s="234"/>
      <c r="U436" s="234"/>
      <c r="V436" s="234"/>
      <c r="W436" s="234"/>
      <c r="X436" s="234"/>
      <c r="Y436" s="234"/>
      <c r="Z436" s="234"/>
      <c r="AA436" s="234"/>
      <c r="AB436" s="234"/>
      <c r="AC436" s="234"/>
      <c r="AD436" s="234"/>
      <c r="AE436" s="234"/>
      <c r="AF436" s="234"/>
      <c r="AG436" s="234"/>
      <c r="AH436" s="234"/>
      <c r="AI436" s="234"/>
      <c r="AJ436" s="234"/>
      <c r="AK436" s="234"/>
      <c r="AL436" s="234"/>
      <c r="AM436" s="234"/>
      <c r="AN436" s="234"/>
      <c r="AO436" s="234"/>
      <c r="AP436" s="234"/>
      <c r="AQ436" s="234"/>
      <c r="AR436" s="234"/>
      <c r="AS436" s="234"/>
      <c r="AT436" s="234"/>
      <c r="AU436" s="234"/>
      <c r="AV436" s="234"/>
      <c r="AW436" s="234"/>
      <c r="AX436" s="234"/>
      <c r="AY436" s="234"/>
      <c r="AZ436" s="234"/>
      <c r="BA436" s="234"/>
      <c r="BB436" s="234"/>
      <c r="BC436" s="234"/>
      <c r="BD436" s="234"/>
      <c r="BE436" s="234"/>
      <c r="BF436" s="234"/>
      <c r="BG436" s="234"/>
      <c r="BH436" s="234"/>
      <c r="BI436" s="234"/>
      <c r="BJ436" s="234"/>
      <c r="BK436" s="234"/>
      <c r="BL436" s="234"/>
      <c r="BM436" s="234"/>
      <c r="BN436" s="234"/>
      <c r="BO436" s="234"/>
      <c r="BP436" s="234"/>
      <c r="BQ436" s="234"/>
      <c r="BR436" s="234"/>
      <c r="BS436" s="234"/>
      <c r="BT436" s="234"/>
      <c r="BU436" s="234"/>
      <c r="BV436" s="234"/>
      <c r="BW436" s="234"/>
      <c r="BX436" s="234"/>
      <c r="BY436" s="234"/>
      <c r="BZ436" s="234"/>
      <c r="CA436" s="234"/>
      <c r="CB436" s="234"/>
      <c r="CC436" s="234"/>
      <c r="CD436" s="234"/>
      <c r="CE436" s="234"/>
      <c r="CF436" s="234"/>
      <c r="CG436" s="234"/>
      <c r="CH436" s="234"/>
      <c r="CI436" s="234"/>
      <c r="CJ436" s="234"/>
      <c r="CK436" s="234"/>
      <c r="CL436" s="234"/>
      <c r="CM436" s="234"/>
      <c r="CN436" s="234"/>
      <c r="CO436" s="234"/>
      <c r="CP436" s="234"/>
      <c r="CQ436" s="234"/>
      <c r="CR436" s="234"/>
      <c r="CS436" s="234"/>
      <c r="CT436" s="234"/>
      <c r="CU436" s="234"/>
      <c r="CV436" s="234"/>
      <c r="CW436" s="234"/>
      <c r="CX436" s="234"/>
      <c r="CY436" s="234"/>
      <c r="CZ436" s="234"/>
      <c r="DA436" s="234"/>
      <c r="DB436" s="234"/>
      <c r="DC436" s="234"/>
      <c r="DD436" s="234"/>
      <c r="DE436" s="234"/>
      <c r="DF436" s="234"/>
      <c r="DG436" s="234"/>
      <c r="DH436" s="234"/>
      <c r="DI436" s="234"/>
      <c r="DJ436" s="234"/>
      <c r="DK436" s="234"/>
      <c r="DL436" s="234"/>
      <c r="DM436" s="234"/>
      <c r="DN436" s="234"/>
      <c r="DO436" s="234"/>
      <c r="DP436" s="234"/>
      <c r="DQ436" s="234"/>
      <c r="DR436" s="234"/>
      <c r="DS436" s="234"/>
      <c r="DT436" s="234"/>
      <c r="DU436" s="234"/>
      <c r="DV436" s="234"/>
      <c r="DW436" s="234"/>
      <c r="DX436" s="234"/>
      <c r="DY436" s="234"/>
      <c r="DZ436" s="234"/>
      <c r="EA436" s="234"/>
      <c r="EB436" s="234"/>
      <c r="EC436" s="234"/>
      <c r="ED436" s="234"/>
      <c r="EE436" s="234"/>
      <c r="EF436" s="234"/>
      <c r="EG436" s="234"/>
      <c r="EH436" s="234"/>
      <c r="EI436" s="234"/>
      <c r="EJ436" s="234"/>
      <c r="EK436" s="234"/>
      <c r="EL436" s="234"/>
      <c r="EM436" s="234"/>
      <c r="EN436" s="234"/>
      <c r="EO436" s="234"/>
      <c r="EP436" s="234"/>
      <c r="EQ436" s="234"/>
      <c r="ER436" s="234"/>
      <c r="ES436" s="234"/>
      <c r="ET436" s="234"/>
      <c r="EU436" s="234"/>
      <c r="EV436" s="234"/>
      <c r="EW436" s="234"/>
      <c r="EX436" s="234"/>
      <c r="EY436" s="234"/>
      <c r="EZ436" s="234"/>
      <c r="FA436" s="234"/>
      <c r="FB436" s="234"/>
      <c r="FC436" s="234"/>
      <c r="FD436" s="234"/>
      <c r="FE436" s="234"/>
      <c r="FF436" s="234"/>
      <c r="FG436" s="234"/>
      <c r="FH436" s="234"/>
      <c r="FI436" s="234"/>
      <c r="FJ436" s="234"/>
      <c r="FK436" s="234"/>
      <c r="FL436" s="234"/>
      <c r="FM436" s="234"/>
      <c r="FN436" s="234"/>
      <c r="FO436" s="234"/>
      <c r="FP436" s="234"/>
      <c r="FQ436" s="234"/>
      <c r="FR436" s="234"/>
      <c r="FS436" s="234"/>
      <c r="FT436" s="234"/>
      <c r="FU436" s="234"/>
      <c r="FV436" s="234"/>
      <c r="FW436" s="234"/>
      <c r="FX436" s="234"/>
      <c r="FY436" s="234"/>
      <c r="FZ436" s="234"/>
      <c r="GA436" s="234"/>
      <c r="GB436" s="234"/>
      <c r="GC436" s="234"/>
      <c r="GD436" s="234"/>
      <c r="GE436" s="234"/>
      <c r="GF436" s="234"/>
      <c r="GG436" s="234"/>
      <c r="GH436" s="234"/>
      <c r="GI436" s="234"/>
      <c r="GJ436" s="234"/>
      <c r="GK436" s="234"/>
      <c r="GL436" s="234"/>
      <c r="GM436" s="234"/>
      <c r="GN436" s="234"/>
      <c r="GO436" s="234"/>
      <c r="GP436" s="234"/>
      <c r="GQ436" s="234"/>
      <c r="GR436" s="234"/>
      <c r="GS436" s="234"/>
      <c r="GT436" s="234"/>
      <c r="GU436" s="234"/>
      <c r="GV436" s="234"/>
      <c r="GW436" s="234"/>
      <c r="GX436" s="234"/>
      <c r="GY436" s="234"/>
      <c r="GZ436" s="234"/>
      <c r="HA436" s="234"/>
      <c r="HB436" s="234"/>
      <c r="HC436" s="234"/>
      <c r="HD436" s="234"/>
      <c r="HE436" s="234"/>
      <c r="HF436" s="234"/>
      <c r="HG436" s="234"/>
      <c r="HH436" s="234"/>
      <c r="HI436" s="234"/>
      <c r="HJ436" s="234"/>
      <c r="HK436" s="234"/>
      <c r="HL436" s="234"/>
      <c r="HM436" s="234"/>
      <c r="HN436" s="234"/>
      <c r="HO436" s="234"/>
      <c r="HP436" s="234"/>
      <c r="HQ436" s="234"/>
      <c r="HR436" s="234"/>
      <c r="HS436" s="234"/>
      <c r="HT436" s="234"/>
      <c r="HU436" s="234"/>
      <c r="HV436" s="234"/>
      <c r="HW436" s="234"/>
      <c r="HX436" s="234"/>
      <c r="HY436" s="234"/>
      <c r="HZ436" s="234"/>
      <c r="IA436" s="234"/>
      <c r="IB436" s="234"/>
      <c r="IC436" s="234"/>
      <c r="ID436" s="234"/>
      <c r="IE436" s="234"/>
      <c r="IF436" s="234"/>
      <c r="IG436" s="234"/>
      <c r="IH436" s="234"/>
      <c r="II436" s="234"/>
      <c r="IJ436" s="234"/>
      <c r="IK436" s="234"/>
      <c r="IL436" s="234"/>
      <c r="IM436" s="234"/>
      <c r="IN436" s="234"/>
      <c r="IO436" s="234"/>
      <c r="IP436" s="234"/>
      <c r="IQ436" s="234"/>
      <c r="IR436" s="234"/>
      <c r="IS436" s="234"/>
      <c r="IT436" s="234"/>
      <c r="IU436" s="234"/>
      <c r="IV436" s="234"/>
    </row>
    <row r="437" spans="1:256" s="377" customFormat="1">
      <c r="A437" s="564"/>
      <c r="B437" s="336"/>
      <c r="C437" s="567"/>
      <c r="D437" s="566"/>
      <c r="E437" s="322"/>
      <c r="F437" s="164"/>
      <c r="G437" s="360"/>
      <c r="H437" s="360"/>
      <c r="I437" s="360"/>
      <c r="J437" s="360"/>
      <c r="K437" s="234"/>
      <c r="L437" s="234"/>
      <c r="M437" s="234"/>
      <c r="N437" s="234"/>
      <c r="O437" s="234"/>
      <c r="P437" s="234"/>
      <c r="Q437" s="234"/>
      <c r="R437" s="234"/>
      <c r="S437" s="234"/>
      <c r="T437" s="234"/>
      <c r="U437" s="234"/>
      <c r="V437" s="234"/>
      <c r="W437" s="234"/>
      <c r="X437" s="234"/>
      <c r="Y437" s="234"/>
      <c r="Z437" s="234"/>
      <c r="AA437" s="234"/>
      <c r="AB437" s="234"/>
      <c r="AC437" s="234"/>
      <c r="AD437" s="234"/>
      <c r="AE437" s="234"/>
      <c r="AF437" s="234"/>
      <c r="AG437" s="234"/>
      <c r="AH437" s="234"/>
      <c r="AI437" s="234"/>
      <c r="AJ437" s="234"/>
      <c r="AK437" s="234"/>
      <c r="AL437" s="234"/>
      <c r="AM437" s="234"/>
      <c r="AN437" s="234"/>
      <c r="AO437" s="234"/>
      <c r="AP437" s="234"/>
      <c r="AQ437" s="234"/>
      <c r="AR437" s="234"/>
      <c r="AS437" s="234"/>
      <c r="AT437" s="234"/>
      <c r="AU437" s="234"/>
      <c r="AV437" s="234"/>
      <c r="AW437" s="234"/>
      <c r="AX437" s="234"/>
      <c r="AY437" s="234"/>
      <c r="AZ437" s="234"/>
      <c r="BA437" s="234"/>
      <c r="BB437" s="234"/>
      <c r="BC437" s="234"/>
      <c r="BD437" s="234"/>
      <c r="BE437" s="234"/>
      <c r="BF437" s="234"/>
      <c r="BG437" s="234"/>
      <c r="BH437" s="234"/>
      <c r="BI437" s="234"/>
      <c r="BJ437" s="234"/>
      <c r="BK437" s="234"/>
      <c r="BL437" s="234"/>
      <c r="BM437" s="234"/>
      <c r="BN437" s="234"/>
      <c r="BO437" s="234"/>
      <c r="BP437" s="234"/>
      <c r="BQ437" s="234"/>
      <c r="BR437" s="234"/>
      <c r="BS437" s="234"/>
      <c r="BT437" s="234"/>
      <c r="BU437" s="234"/>
      <c r="BV437" s="234"/>
      <c r="BW437" s="234"/>
      <c r="BX437" s="234"/>
      <c r="BY437" s="234"/>
      <c r="BZ437" s="234"/>
      <c r="CA437" s="234"/>
      <c r="CB437" s="234"/>
      <c r="CC437" s="234"/>
      <c r="CD437" s="234"/>
      <c r="CE437" s="234"/>
      <c r="CF437" s="234"/>
      <c r="CG437" s="234"/>
      <c r="CH437" s="234"/>
      <c r="CI437" s="234"/>
      <c r="CJ437" s="234"/>
      <c r="CK437" s="234"/>
      <c r="CL437" s="234"/>
      <c r="CM437" s="234"/>
      <c r="CN437" s="234"/>
      <c r="CO437" s="234"/>
      <c r="CP437" s="234"/>
      <c r="CQ437" s="234"/>
      <c r="CR437" s="234"/>
      <c r="CS437" s="234"/>
      <c r="CT437" s="234"/>
      <c r="CU437" s="234"/>
      <c r="CV437" s="234"/>
      <c r="CW437" s="234"/>
      <c r="CX437" s="234"/>
      <c r="CY437" s="234"/>
      <c r="CZ437" s="234"/>
      <c r="DA437" s="234"/>
      <c r="DB437" s="234"/>
      <c r="DC437" s="234"/>
      <c r="DD437" s="234"/>
      <c r="DE437" s="234"/>
      <c r="DF437" s="234"/>
      <c r="DG437" s="234"/>
      <c r="DH437" s="234"/>
      <c r="DI437" s="234"/>
      <c r="DJ437" s="234"/>
      <c r="DK437" s="234"/>
      <c r="DL437" s="234"/>
      <c r="DM437" s="234"/>
      <c r="DN437" s="234"/>
      <c r="DO437" s="234"/>
      <c r="DP437" s="234"/>
      <c r="DQ437" s="234"/>
      <c r="DR437" s="234"/>
      <c r="DS437" s="234"/>
      <c r="DT437" s="234"/>
      <c r="DU437" s="234"/>
      <c r="DV437" s="234"/>
      <c r="DW437" s="234"/>
      <c r="DX437" s="234"/>
      <c r="DY437" s="234"/>
      <c r="DZ437" s="234"/>
      <c r="EA437" s="234"/>
      <c r="EB437" s="234"/>
      <c r="EC437" s="234"/>
      <c r="ED437" s="234"/>
      <c r="EE437" s="234"/>
      <c r="EF437" s="234"/>
      <c r="EG437" s="234"/>
      <c r="EH437" s="234"/>
      <c r="EI437" s="234"/>
      <c r="EJ437" s="234"/>
      <c r="EK437" s="234"/>
      <c r="EL437" s="234"/>
      <c r="EM437" s="234"/>
      <c r="EN437" s="234"/>
      <c r="EO437" s="234"/>
      <c r="EP437" s="234"/>
      <c r="EQ437" s="234"/>
      <c r="ER437" s="234"/>
      <c r="ES437" s="234"/>
      <c r="ET437" s="234"/>
      <c r="EU437" s="234"/>
      <c r="EV437" s="234"/>
      <c r="EW437" s="234"/>
      <c r="EX437" s="234"/>
      <c r="EY437" s="234"/>
      <c r="EZ437" s="234"/>
      <c r="FA437" s="234"/>
      <c r="FB437" s="234"/>
      <c r="FC437" s="234"/>
      <c r="FD437" s="234"/>
      <c r="FE437" s="234"/>
      <c r="FF437" s="234"/>
      <c r="FG437" s="234"/>
      <c r="FH437" s="234"/>
      <c r="FI437" s="234"/>
      <c r="FJ437" s="234"/>
      <c r="FK437" s="234"/>
      <c r="FL437" s="234"/>
      <c r="FM437" s="234"/>
      <c r="FN437" s="234"/>
      <c r="FO437" s="234"/>
      <c r="FP437" s="234"/>
      <c r="FQ437" s="234"/>
      <c r="FR437" s="234"/>
      <c r="FS437" s="234"/>
      <c r="FT437" s="234"/>
      <c r="FU437" s="234"/>
      <c r="FV437" s="234"/>
      <c r="FW437" s="234"/>
      <c r="FX437" s="234"/>
      <c r="FY437" s="234"/>
      <c r="FZ437" s="234"/>
      <c r="GA437" s="234"/>
      <c r="GB437" s="234"/>
      <c r="GC437" s="234"/>
      <c r="GD437" s="234"/>
      <c r="GE437" s="234"/>
      <c r="GF437" s="234"/>
      <c r="GG437" s="234"/>
      <c r="GH437" s="234"/>
      <c r="GI437" s="234"/>
      <c r="GJ437" s="234"/>
      <c r="GK437" s="234"/>
      <c r="GL437" s="234"/>
      <c r="GM437" s="234"/>
      <c r="GN437" s="234"/>
      <c r="GO437" s="234"/>
      <c r="GP437" s="234"/>
      <c r="GQ437" s="234"/>
      <c r="GR437" s="234"/>
      <c r="GS437" s="234"/>
      <c r="GT437" s="234"/>
      <c r="GU437" s="234"/>
      <c r="GV437" s="234"/>
      <c r="GW437" s="234"/>
      <c r="GX437" s="234"/>
      <c r="GY437" s="234"/>
      <c r="GZ437" s="234"/>
      <c r="HA437" s="234"/>
      <c r="HB437" s="234"/>
      <c r="HC437" s="234"/>
      <c r="HD437" s="234"/>
      <c r="HE437" s="234"/>
      <c r="HF437" s="234"/>
      <c r="HG437" s="234"/>
      <c r="HH437" s="234"/>
      <c r="HI437" s="234"/>
      <c r="HJ437" s="234"/>
      <c r="HK437" s="234"/>
      <c r="HL437" s="234"/>
      <c r="HM437" s="234"/>
      <c r="HN437" s="234"/>
      <c r="HO437" s="234"/>
      <c r="HP437" s="234"/>
      <c r="HQ437" s="234"/>
      <c r="HR437" s="234"/>
      <c r="HS437" s="234"/>
      <c r="HT437" s="234"/>
      <c r="HU437" s="234"/>
      <c r="HV437" s="234"/>
      <c r="HW437" s="234"/>
      <c r="HX437" s="234"/>
      <c r="HY437" s="234"/>
      <c r="HZ437" s="234"/>
      <c r="IA437" s="234"/>
      <c r="IB437" s="234"/>
      <c r="IC437" s="234"/>
      <c r="ID437" s="234"/>
      <c r="IE437" s="234"/>
      <c r="IF437" s="234"/>
      <c r="IG437" s="234"/>
      <c r="IH437" s="234"/>
      <c r="II437" s="234"/>
      <c r="IJ437" s="234"/>
      <c r="IK437" s="234"/>
      <c r="IL437" s="234"/>
      <c r="IM437" s="234"/>
      <c r="IN437" s="234"/>
      <c r="IO437" s="234"/>
      <c r="IP437" s="234"/>
      <c r="IQ437" s="234"/>
      <c r="IR437" s="234"/>
      <c r="IS437" s="234"/>
      <c r="IT437" s="234"/>
      <c r="IU437" s="234"/>
      <c r="IV437" s="234"/>
    </row>
    <row r="438" spans="1:256" s="234" customFormat="1">
      <c r="A438" s="564" t="s">
        <v>339</v>
      </c>
      <c r="B438" s="336" t="s">
        <v>348</v>
      </c>
      <c r="C438" s="331" t="s">
        <v>56</v>
      </c>
      <c r="D438" s="549">
        <v>0.1</v>
      </c>
      <c r="E438" s="322"/>
      <c r="F438" s="164">
        <f>E436*D436</f>
        <v>0</v>
      </c>
      <c r="G438" s="360"/>
      <c r="H438" s="360"/>
      <c r="I438" s="360"/>
      <c r="J438" s="360"/>
    </row>
    <row r="439" spans="1:256" s="234" customFormat="1">
      <c r="A439" s="564"/>
      <c r="B439" s="336"/>
      <c r="C439" s="567"/>
      <c r="D439" s="566"/>
      <c r="E439" s="322"/>
      <c r="F439" s="164"/>
      <c r="G439" s="360"/>
      <c r="H439" s="360"/>
      <c r="I439" s="360"/>
      <c r="J439" s="360"/>
    </row>
    <row r="440" spans="1:256" s="234" customFormat="1">
      <c r="A440" s="564" t="s">
        <v>340</v>
      </c>
      <c r="B440" s="336" t="s">
        <v>349</v>
      </c>
      <c r="C440" s="331" t="s">
        <v>318</v>
      </c>
      <c r="D440" s="549">
        <v>1</v>
      </c>
      <c r="E440" s="322"/>
      <c r="F440" s="164">
        <f>D440*E440</f>
        <v>0</v>
      </c>
      <c r="G440" s="360"/>
      <c r="H440" s="360"/>
      <c r="I440" s="360"/>
      <c r="J440" s="360"/>
    </row>
    <row r="441" spans="1:256" s="234" customFormat="1">
      <c r="A441" s="564"/>
      <c r="B441" s="336"/>
      <c r="C441" s="567"/>
      <c r="D441" s="566"/>
      <c r="E441" s="322"/>
      <c r="F441" s="164"/>
      <c r="G441" s="360"/>
      <c r="H441" s="360"/>
      <c r="I441" s="360"/>
      <c r="J441" s="360"/>
    </row>
    <row r="442" spans="1:256" s="234" customFormat="1">
      <c r="A442" s="564" t="s">
        <v>341</v>
      </c>
      <c r="B442" s="336" t="s">
        <v>348</v>
      </c>
      <c r="C442" s="331" t="s">
        <v>56</v>
      </c>
      <c r="D442" s="549">
        <v>1.5</v>
      </c>
      <c r="E442" s="322"/>
      <c r="F442" s="164">
        <f>D442*E442</f>
        <v>0</v>
      </c>
      <c r="G442" s="360"/>
      <c r="H442" s="360"/>
      <c r="I442" s="360"/>
      <c r="J442" s="360"/>
    </row>
    <row r="443" spans="1:256" s="234" customFormat="1">
      <c r="A443" s="564"/>
      <c r="B443" s="336"/>
      <c r="C443" s="331"/>
      <c r="D443" s="549"/>
      <c r="E443" s="322"/>
      <c r="F443" s="164"/>
      <c r="G443" s="377"/>
      <c r="H443" s="377"/>
      <c r="I443" s="377"/>
      <c r="J443" s="377"/>
      <c r="K443" s="377"/>
      <c r="L443" s="377"/>
      <c r="M443" s="377"/>
      <c r="N443" s="377"/>
      <c r="O443" s="377"/>
      <c r="P443" s="377"/>
      <c r="Q443" s="377"/>
      <c r="R443" s="377"/>
      <c r="S443" s="377"/>
      <c r="T443" s="377"/>
      <c r="U443" s="377"/>
      <c r="V443" s="377"/>
      <c r="W443" s="377"/>
      <c r="X443" s="377"/>
      <c r="Y443" s="377"/>
      <c r="Z443" s="377"/>
      <c r="AA443" s="377"/>
      <c r="AB443" s="377"/>
      <c r="AC443" s="377"/>
      <c r="AD443" s="377"/>
      <c r="AE443" s="377"/>
      <c r="AF443" s="377"/>
      <c r="AG443" s="377"/>
      <c r="AH443" s="377"/>
      <c r="AI443" s="377"/>
      <c r="AJ443" s="377"/>
      <c r="AK443" s="377"/>
      <c r="AL443" s="377"/>
      <c r="AM443" s="377"/>
      <c r="AN443" s="377"/>
      <c r="AO443" s="377"/>
      <c r="AP443" s="377"/>
      <c r="AQ443" s="377"/>
      <c r="AR443" s="377"/>
      <c r="AS443" s="377"/>
      <c r="AT443" s="377"/>
      <c r="AU443" s="377"/>
      <c r="AV443" s="377"/>
      <c r="AW443" s="377"/>
      <c r="AX443" s="377"/>
      <c r="AY443" s="377"/>
      <c r="AZ443" s="377"/>
      <c r="BA443" s="377"/>
      <c r="BB443" s="377"/>
      <c r="BC443" s="377"/>
      <c r="BD443" s="377"/>
      <c r="BE443" s="377"/>
      <c r="BF443" s="377"/>
      <c r="BG443" s="377"/>
      <c r="BH443" s="377"/>
      <c r="BI443" s="377"/>
      <c r="BJ443" s="377"/>
      <c r="BK443" s="377"/>
      <c r="BL443" s="377"/>
      <c r="BM443" s="377"/>
      <c r="BN443" s="377"/>
      <c r="BO443" s="377"/>
      <c r="BP443" s="377"/>
      <c r="BQ443" s="377"/>
      <c r="BR443" s="377"/>
      <c r="BS443" s="377"/>
      <c r="BT443" s="377"/>
      <c r="BU443" s="377"/>
      <c r="BV443" s="377"/>
      <c r="BW443" s="377"/>
      <c r="BX443" s="377"/>
      <c r="BY443" s="377"/>
      <c r="BZ443" s="377"/>
      <c r="CA443" s="377"/>
      <c r="CB443" s="377"/>
      <c r="CC443" s="377"/>
      <c r="CD443" s="377"/>
      <c r="CE443" s="377"/>
      <c r="CF443" s="377"/>
      <c r="CG443" s="377"/>
      <c r="CH443" s="377"/>
      <c r="CI443" s="377"/>
      <c r="CJ443" s="377"/>
      <c r="CK443" s="377"/>
      <c r="CL443" s="377"/>
      <c r="CM443" s="377"/>
      <c r="CN443" s="377"/>
      <c r="CO443" s="377"/>
      <c r="CP443" s="377"/>
      <c r="CQ443" s="377"/>
      <c r="CR443" s="377"/>
      <c r="CS443" s="377"/>
      <c r="CT443" s="377"/>
      <c r="CU443" s="377"/>
      <c r="CV443" s="377"/>
      <c r="CW443" s="377"/>
      <c r="CX443" s="377"/>
      <c r="CY443" s="377"/>
      <c r="CZ443" s="377"/>
      <c r="DA443" s="377"/>
      <c r="DB443" s="377"/>
      <c r="DC443" s="377"/>
      <c r="DD443" s="377"/>
      <c r="DE443" s="377"/>
      <c r="DF443" s="377"/>
      <c r="DG443" s="377"/>
      <c r="DH443" s="377"/>
      <c r="DI443" s="377"/>
      <c r="DJ443" s="377"/>
      <c r="DK443" s="377"/>
      <c r="DL443" s="377"/>
      <c r="DM443" s="377"/>
      <c r="DN443" s="377"/>
      <c r="DO443" s="377"/>
      <c r="DP443" s="377"/>
      <c r="DQ443" s="377"/>
      <c r="DR443" s="377"/>
      <c r="DS443" s="377"/>
      <c r="DT443" s="377"/>
      <c r="DU443" s="377"/>
      <c r="DV443" s="377"/>
      <c r="DW443" s="377"/>
      <c r="DX443" s="377"/>
      <c r="DY443" s="377"/>
      <c r="DZ443" s="377"/>
      <c r="EA443" s="377"/>
      <c r="EB443" s="377"/>
      <c r="EC443" s="377"/>
      <c r="ED443" s="377"/>
      <c r="EE443" s="377"/>
      <c r="EF443" s="377"/>
      <c r="EG443" s="377"/>
      <c r="EH443" s="377"/>
      <c r="EI443" s="377"/>
      <c r="EJ443" s="377"/>
      <c r="EK443" s="377"/>
      <c r="EL443" s="377"/>
      <c r="EM443" s="377"/>
      <c r="EN443" s="377"/>
      <c r="EO443" s="377"/>
      <c r="EP443" s="377"/>
      <c r="EQ443" s="377"/>
      <c r="ER443" s="377"/>
      <c r="ES443" s="377"/>
      <c r="ET443" s="377"/>
      <c r="EU443" s="377"/>
      <c r="EV443" s="377"/>
      <c r="EW443" s="377"/>
      <c r="EX443" s="377"/>
      <c r="EY443" s="377"/>
      <c r="EZ443" s="377"/>
      <c r="FA443" s="377"/>
      <c r="FB443" s="377"/>
      <c r="FC443" s="377"/>
      <c r="FD443" s="377"/>
      <c r="FE443" s="377"/>
      <c r="FF443" s="377"/>
      <c r="FG443" s="377"/>
      <c r="FH443" s="377"/>
      <c r="FI443" s="377"/>
      <c r="FJ443" s="377"/>
      <c r="FK443" s="377"/>
      <c r="FL443" s="377"/>
      <c r="FM443" s="377"/>
      <c r="FN443" s="377"/>
      <c r="FO443" s="377"/>
      <c r="FP443" s="377"/>
      <c r="FQ443" s="377"/>
      <c r="FR443" s="377"/>
      <c r="FS443" s="377"/>
      <c r="FT443" s="377"/>
      <c r="FU443" s="377"/>
      <c r="FV443" s="377"/>
      <c r="FW443" s="377"/>
      <c r="FX443" s="377"/>
      <c r="FY443" s="377"/>
      <c r="FZ443" s="377"/>
      <c r="GA443" s="377"/>
      <c r="GB443" s="377"/>
      <c r="GC443" s="377"/>
      <c r="GD443" s="377"/>
      <c r="GE443" s="377"/>
      <c r="GF443" s="377"/>
      <c r="GG443" s="377"/>
      <c r="GH443" s="377"/>
      <c r="GI443" s="377"/>
      <c r="GJ443" s="377"/>
      <c r="GK443" s="377"/>
      <c r="GL443" s="377"/>
      <c r="GM443" s="377"/>
      <c r="GN443" s="377"/>
      <c r="GO443" s="377"/>
      <c r="GP443" s="377"/>
      <c r="GQ443" s="377"/>
      <c r="GR443" s="377"/>
      <c r="GS443" s="377"/>
      <c r="GT443" s="377"/>
      <c r="GU443" s="377"/>
      <c r="GV443" s="377"/>
      <c r="GW443" s="377"/>
      <c r="GX443" s="377"/>
      <c r="GY443" s="377"/>
      <c r="GZ443" s="377"/>
      <c r="HA443" s="377"/>
      <c r="HB443" s="377"/>
      <c r="HC443" s="377"/>
      <c r="HD443" s="377"/>
      <c r="HE443" s="377"/>
      <c r="HF443" s="377"/>
      <c r="HG443" s="377"/>
      <c r="HH443" s="377"/>
      <c r="HI443" s="377"/>
      <c r="HJ443" s="377"/>
      <c r="HK443" s="377"/>
      <c r="HL443" s="377"/>
      <c r="HM443" s="377"/>
      <c r="HN443" s="377"/>
      <c r="HO443" s="377"/>
      <c r="HP443" s="377"/>
      <c r="HQ443" s="377"/>
      <c r="HR443" s="377"/>
      <c r="HS443" s="377"/>
      <c r="HT443" s="377"/>
      <c r="HU443" s="377"/>
      <c r="HV443" s="377"/>
      <c r="HW443" s="377"/>
      <c r="HX443" s="377"/>
      <c r="HY443" s="377"/>
      <c r="HZ443" s="377"/>
      <c r="IA443" s="377"/>
      <c r="IB443" s="377"/>
      <c r="IC443" s="377"/>
      <c r="ID443" s="377"/>
      <c r="IE443" s="377"/>
      <c r="IF443" s="377"/>
      <c r="IG443" s="377"/>
      <c r="IH443" s="377"/>
      <c r="II443" s="377"/>
      <c r="IJ443" s="377"/>
      <c r="IK443" s="377"/>
      <c r="IL443" s="377"/>
      <c r="IM443" s="377"/>
      <c r="IN443" s="377"/>
      <c r="IO443" s="377"/>
      <c r="IP443" s="377"/>
      <c r="IQ443" s="377"/>
      <c r="IR443" s="377"/>
      <c r="IS443" s="377"/>
      <c r="IT443" s="377"/>
      <c r="IU443" s="377"/>
      <c r="IV443" s="377"/>
    </row>
    <row r="444" spans="1:256" s="234" customFormat="1" ht="26.4">
      <c r="A444" s="564"/>
      <c r="B444" s="339" t="s">
        <v>356</v>
      </c>
      <c r="C444" s="567"/>
      <c r="D444" s="568"/>
      <c r="E444" s="322"/>
      <c r="F444" s="164"/>
      <c r="G444" s="377"/>
      <c r="H444" s="377"/>
      <c r="I444" s="377"/>
      <c r="J444" s="377"/>
      <c r="K444" s="377"/>
      <c r="L444" s="377"/>
      <c r="M444" s="377"/>
      <c r="N444" s="377"/>
      <c r="O444" s="377"/>
      <c r="P444" s="377"/>
      <c r="Q444" s="377"/>
      <c r="R444" s="377"/>
      <c r="S444" s="377"/>
      <c r="T444" s="377"/>
      <c r="U444" s="377"/>
      <c r="V444" s="377"/>
      <c r="W444" s="377"/>
      <c r="X444" s="377"/>
      <c r="Y444" s="377"/>
      <c r="Z444" s="377"/>
      <c r="AA444" s="377"/>
      <c r="AB444" s="377"/>
      <c r="AC444" s="377"/>
      <c r="AD444" s="377"/>
      <c r="AE444" s="377"/>
      <c r="AF444" s="377"/>
      <c r="AG444" s="377"/>
      <c r="AH444" s="377"/>
      <c r="AI444" s="377"/>
      <c r="AJ444" s="377"/>
      <c r="AK444" s="377"/>
      <c r="AL444" s="377"/>
      <c r="AM444" s="377"/>
      <c r="AN444" s="377"/>
      <c r="AO444" s="377"/>
      <c r="AP444" s="377"/>
      <c r="AQ444" s="377"/>
      <c r="AR444" s="377"/>
      <c r="AS444" s="377"/>
      <c r="AT444" s="377"/>
      <c r="AU444" s="377"/>
      <c r="AV444" s="377"/>
      <c r="AW444" s="377"/>
      <c r="AX444" s="377"/>
      <c r="AY444" s="377"/>
      <c r="AZ444" s="377"/>
      <c r="BA444" s="377"/>
      <c r="BB444" s="377"/>
      <c r="BC444" s="377"/>
      <c r="BD444" s="377"/>
      <c r="BE444" s="377"/>
      <c r="BF444" s="377"/>
      <c r="BG444" s="377"/>
      <c r="BH444" s="377"/>
      <c r="BI444" s="377"/>
      <c r="BJ444" s="377"/>
      <c r="BK444" s="377"/>
      <c r="BL444" s="377"/>
      <c r="BM444" s="377"/>
      <c r="BN444" s="377"/>
      <c r="BO444" s="377"/>
      <c r="BP444" s="377"/>
      <c r="BQ444" s="377"/>
      <c r="BR444" s="377"/>
      <c r="BS444" s="377"/>
      <c r="BT444" s="377"/>
      <c r="BU444" s="377"/>
      <c r="BV444" s="377"/>
      <c r="BW444" s="377"/>
      <c r="BX444" s="377"/>
      <c r="BY444" s="377"/>
      <c r="BZ444" s="377"/>
      <c r="CA444" s="377"/>
      <c r="CB444" s="377"/>
      <c r="CC444" s="377"/>
      <c r="CD444" s="377"/>
      <c r="CE444" s="377"/>
      <c r="CF444" s="377"/>
      <c r="CG444" s="377"/>
      <c r="CH444" s="377"/>
      <c r="CI444" s="377"/>
      <c r="CJ444" s="377"/>
      <c r="CK444" s="377"/>
      <c r="CL444" s="377"/>
      <c r="CM444" s="377"/>
      <c r="CN444" s="377"/>
      <c r="CO444" s="377"/>
      <c r="CP444" s="377"/>
      <c r="CQ444" s="377"/>
      <c r="CR444" s="377"/>
      <c r="CS444" s="377"/>
      <c r="CT444" s="377"/>
      <c r="CU444" s="377"/>
      <c r="CV444" s="377"/>
      <c r="CW444" s="377"/>
      <c r="CX444" s="377"/>
      <c r="CY444" s="377"/>
      <c r="CZ444" s="377"/>
      <c r="DA444" s="377"/>
      <c r="DB444" s="377"/>
      <c r="DC444" s="377"/>
      <c r="DD444" s="377"/>
      <c r="DE444" s="377"/>
      <c r="DF444" s="377"/>
      <c r="DG444" s="377"/>
      <c r="DH444" s="377"/>
      <c r="DI444" s="377"/>
      <c r="DJ444" s="377"/>
      <c r="DK444" s="377"/>
      <c r="DL444" s="377"/>
      <c r="DM444" s="377"/>
      <c r="DN444" s="377"/>
      <c r="DO444" s="377"/>
      <c r="DP444" s="377"/>
      <c r="DQ444" s="377"/>
      <c r="DR444" s="377"/>
      <c r="DS444" s="377"/>
      <c r="DT444" s="377"/>
      <c r="DU444" s="377"/>
      <c r="DV444" s="377"/>
      <c r="DW444" s="377"/>
      <c r="DX444" s="377"/>
      <c r="DY444" s="377"/>
      <c r="DZ444" s="377"/>
      <c r="EA444" s="377"/>
      <c r="EB444" s="377"/>
      <c r="EC444" s="377"/>
      <c r="ED444" s="377"/>
      <c r="EE444" s="377"/>
      <c r="EF444" s="377"/>
      <c r="EG444" s="377"/>
      <c r="EH444" s="377"/>
      <c r="EI444" s="377"/>
      <c r="EJ444" s="377"/>
      <c r="EK444" s="377"/>
      <c r="EL444" s="377"/>
      <c r="EM444" s="377"/>
      <c r="EN444" s="377"/>
      <c r="EO444" s="377"/>
      <c r="EP444" s="377"/>
      <c r="EQ444" s="377"/>
      <c r="ER444" s="377"/>
      <c r="ES444" s="377"/>
      <c r="ET444" s="377"/>
      <c r="EU444" s="377"/>
      <c r="EV444" s="377"/>
      <c r="EW444" s="377"/>
      <c r="EX444" s="377"/>
      <c r="EY444" s="377"/>
      <c r="EZ444" s="377"/>
      <c r="FA444" s="377"/>
      <c r="FB444" s="377"/>
      <c r="FC444" s="377"/>
      <c r="FD444" s="377"/>
      <c r="FE444" s="377"/>
      <c r="FF444" s="377"/>
      <c r="FG444" s="377"/>
      <c r="FH444" s="377"/>
      <c r="FI444" s="377"/>
      <c r="FJ444" s="377"/>
      <c r="FK444" s="377"/>
      <c r="FL444" s="377"/>
      <c r="FM444" s="377"/>
      <c r="FN444" s="377"/>
      <c r="FO444" s="377"/>
      <c r="FP444" s="377"/>
      <c r="FQ444" s="377"/>
      <c r="FR444" s="377"/>
      <c r="FS444" s="377"/>
      <c r="FT444" s="377"/>
      <c r="FU444" s="377"/>
      <c r="FV444" s="377"/>
      <c r="FW444" s="377"/>
      <c r="FX444" s="377"/>
      <c r="FY444" s="377"/>
      <c r="FZ444" s="377"/>
      <c r="GA444" s="377"/>
      <c r="GB444" s="377"/>
      <c r="GC444" s="377"/>
      <c r="GD444" s="377"/>
      <c r="GE444" s="377"/>
      <c r="GF444" s="377"/>
      <c r="GG444" s="377"/>
      <c r="GH444" s="377"/>
      <c r="GI444" s="377"/>
      <c r="GJ444" s="377"/>
      <c r="GK444" s="377"/>
      <c r="GL444" s="377"/>
      <c r="GM444" s="377"/>
      <c r="GN444" s="377"/>
      <c r="GO444" s="377"/>
      <c r="GP444" s="377"/>
      <c r="GQ444" s="377"/>
      <c r="GR444" s="377"/>
      <c r="GS444" s="377"/>
      <c r="GT444" s="377"/>
      <c r="GU444" s="377"/>
      <c r="GV444" s="377"/>
      <c r="GW444" s="377"/>
      <c r="GX444" s="377"/>
      <c r="GY444" s="377"/>
      <c r="GZ444" s="377"/>
      <c r="HA444" s="377"/>
      <c r="HB444" s="377"/>
      <c r="HC444" s="377"/>
      <c r="HD444" s="377"/>
      <c r="HE444" s="377"/>
      <c r="HF444" s="377"/>
      <c r="HG444" s="377"/>
      <c r="HH444" s="377"/>
      <c r="HI444" s="377"/>
      <c r="HJ444" s="377"/>
      <c r="HK444" s="377"/>
      <c r="HL444" s="377"/>
      <c r="HM444" s="377"/>
      <c r="HN444" s="377"/>
      <c r="HO444" s="377"/>
      <c r="HP444" s="377"/>
      <c r="HQ444" s="377"/>
      <c r="HR444" s="377"/>
      <c r="HS444" s="377"/>
      <c r="HT444" s="377"/>
      <c r="HU444" s="377"/>
      <c r="HV444" s="377"/>
      <c r="HW444" s="377"/>
      <c r="HX444" s="377"/>
      <c r="HY444" s="377"/>
      <c r="HZ444" s="377"/>
      <c r="IA444" s="377"/>
      <c r="IB444" s="377"/>
      <c r="IC444" s="377"/>
      <c r="ID444" s="377"/>
      <c r="IE444" s="377"/>
      <c r="IF444" s="377"/>
      <c r="IG444" s="377"/>
      <c r="IH444" s="377"/>
      <c r="II444" s="377"/>
      <c r="IJ444" s="377"/>
      <c r="IK444" s="377"/>
      <c r="IL444" s="377"/>
      <c r="IM444" s="377"/>
      <c r="IN444" s="377"/>
      <c r="IO444" s="377"/>
      <c r="IP444" s="377"/>
      <c r="IQ444" s="377"/>
      <c r="IR444" s="377"/>
      <c r="IS444" s="377"/>
      <c r="IT444" s="377"/>
      <c r="IU444" s="377"/>
      <c r="IV444" s="377"/>
    </row>
    <row r="445" spans="1:256" s="234" customFormat="1">
      <c r="A445" s="564"/>
      <c r="B445" s="210"/>
      <c r="C445" s="567"/>
      <c r="D445" s="568"/>
      <c r="E445" s="164"/>
      <c r="F445" s="164"/>
      <c r="G445" s="360"/>
      <c r="H445" s="360"/>
      <c r="I445" s="360"/>
      <c r="J445" s="360"/>
    </row>
    <row r="446" spans="1:256" s="234" customFormat="1">
      <c r="A446" s="569"/>
      <c r="B446" s="79" t="s">
        <v>165</v>
      </c>
      <c r="C446" s="570"/>
      <c r="D446" s="571"/>
      <c r="E446" s="572"/>
      <c r="F446" s="157">
        <f>SUM(F370:F442)</f>
        <v>0</v>
      </c>
    </row>
    <row r="447" spans="1:256" s="234" customFormat="1">
      <c r="A447" s="497"/>
      <c r="B447" s="614"/>
      <c r="C447" s="613"/>
      <c r="D447" s="498"/>
      <c r="E447" s="611"/>
      <c r="F447" s="499"/>
    </row>
    <row r="448" spans="1:256" s="234" customFormat="1">
      <c r="A448" s="517" t="s">
        <v>14</v>
      </c>
      <c r="B448" s="871" t="s">
        <v>444</v>
      </c>
      <c r="C448" s="872"/>
      <c r="D448" s="872"/>
      <c r="E448" s="872"/>
      <c r="F448" s="872"/>
    </row>
    <row r="449" spans="1:256" s="234" customFormat="1">
      <c r="A449" s="573"/>
      <c r="B449" s="75"/>
      <c r="C449" s="526"/>
      <c r="D449" s="547"/>
      <c r="E449" s="93"/>
      <c r="F449" s="152"/>
    </row>
    <row r="450" spans="1:256" s="234" customFormat="1" ht="26.4">
      <c r="A450" s="503" t="s">
        <v>7</v>
      </c>
      <c r="B450" s="717" t="s">
        <v>445</v>
      </c>
      <c r="C450" s="526" t="s">
        <v>51</v>
      </c>
      <c r="D450" s="574">
        <v>55</v>
      </c>
      <c r="E450" s="575"/>
      <c r="F450" s="539">
        <f>D450*E450</f>
        <v>0</v>
      </c>
    </row>
    <row r="451" spans="1:256" s="234" customFormat="1">
      <c r="A451" s="576"/>
      <c r="B451" s="95"/>
      <c r="C451" s="137"/>
      <c r="D451" s="577"/>
      <c r="E451" s="144"/>
      <c r="F451" s="321"/>
    </row>
    <row r="452" spans="1:256" s="234" customFormat="1" ht="26.4">
      <c r="A452" s="573" t="s">
        <v>8</v>
      </c>
      <c r="B452" s="87" t="s">
        <v>446</v>
      </c>
      <c r="C452" s="526" t="s">
        <v>51</v>
      </c>
      <c r="D452" s="578">
        <v>2</v>
      </c>
      <c r="E452" s="55"/>
      <c r="F452" s="539">
        <f>D452*E452</f>
        <v>0</v>
      </c>
    </row>
    <row r="453" spans="1:256" s="234" customFormat="1">
      <c r="A453" s="579"/>
      <c r="B453" s="61"/>
      <c r="C453" s="137"/>
      <c r="D453" s="577"/>
      <c r="E453" s="144"/>
      <c r="F453" s="321"/>
    </row>
    <row r="454" spans="1:256" s="234" customFormat="1" ht="72.599999999999994" customHeight="1">
      <c r="A454" s="573" t="s">
        <v>24</v>
      </c>
      <c r="B454" s="87" t="s">
        <v>463</v>
      </c>
      <c r="C454" s="526" t="s">
        <v>51</v>
      </c>
      <c r="D454" s="578">
        <v>24</v>
      </c>
      <c r="E454" s="506"/>
      <c r="F454" s="539">
        <f>D454*E454</f>
        <v>0</v>
      </c>
    </row>
    <row r="455" spans="1:256" s="234" customFormat="1">
      <c r="A455" s="576"/>
      <c r="B455" s="153"/>
      <c r="C455" s="526"/>
      <c r="D455" s="577"/>
      <c r="E455" s="144"/>
      <c r="F455" s="85"/>
    </row>
    <row r="456" spans="1:256" s="234" customFormat="1" ht="66">
      <c r="A456" s="573" t="s">
        <v>25</v>
      </c>
      <c r="B456" s="87" t="s">
        <v>447</v>
      </c>
      <c r="C456" s="526" t="s">
        <v>51</v>
      </c>
      <c r="D456" s="578">
        <v>31</v>
      </c>
      <c r="E456" s="55"/>
      <c r="F456" s="539">
        <f>D456*E456</f>
        <v>0</v>
      </c>
    </row>
    <row r="457" spans="1:256" s="234" customFormat="1" ht="27" customHeight="1">
      <c r="A457" s="580"/>
      <c r="B457" s="92"/>
      <c r="C457" s="141"/>
      <c r="D457" s="577"/>
      <c r="E457" s="144"/>
      <c r="F457" s="59"/>
    </row>
    <row r="458" spans="1:256" s="234" customFormat="1" ht="50.4" customHeight="1">
      <c r="A458" s="573" t="s">
        <v>27</v>
      </c>
      <c r="B458" s="87" t="s">
        <v>154</v>
      </c>
      <c r="C458" s="526" t="s">
        <v>31</v>
      </c>
      <c r="D458" s="578">
        <v>80</v>
      </c>
      <c r="E458" s="55"/>
      <c r="F458" s="539">
        <f>D458*E458</f>
        <v>0</v>
      </c>
    </row>
    <row r="459" spans="1:256" s="234" customFormat="1">
      <c r="A459" s="576"/>
      <c r="B459" s="153"/>
      <c r="C459" s="700"/>
      <c r="D459" s="581"/>
      <c r="E459" s="144"/>
      <c r="F459" s="700"/>
    </row>
    <row r="460" spans="1:256" s="376" customFormat="1" ht="26.4">
      <c r="A460" s="573" t="s">
        <v>98</v>
      </c>
      <c r="B460" s="87" t="s">
        <v>155</v>
      </c>
      <c r="C460" s="526" t="s">
        <v>31</v>
      </c>
      <c r="D460" s="578">
        <v>10</v>
      </c>
      <c r="E460" s="55"/>
      <c r="F460" s="539">
        <f>D460*E460</f>
        <v>0</v>
      </c>
      <c r="G460" s="234"/>
      <c r="H460" s="234"/>
      <c r="I460" s="234"/>
      <c r="J460" s="234"/>
      <c r="K460" s="234"/>
      <c r="L460" s="234"/>
      <c r="M460" s="234"/>
      <c r="N460" s="234"/>
      <c r="O460" s="234"/>
      <c r="P460" s="234"/>
      <c r="Q460" s="234"/>
      <c r="R460" s="234"/>
      <c r="S460" s="234"/>
      <c r="T460" s="234"/>
      <c r="U460" s="234"/>
      <c r="V460" s="234"/>
      <c r="W460" s="234"/>
      <c r="X460" s="234"/>
      <c r="Y460" s="234"/>
      <c r="Z460" s="234"/>
      <c r="AA460" s="234"/>
      <c r="AB460" s="234"/>
      <c r="AC460" s="234"/>
      <c r="AD460" s="234"/>
      <c r="AE460" s="234"/>
      <c r="AF460" s="234"/>
      <c r="AG460" s="234"/>
      <c r="AH460" s="234"/>
      <c r="AI460" s="234"/>
      <c r="AJ460" s="234"/>
      <c r="AK460" s="234"/>
      <c r="AL460" s="234"/>
      <c r="AM460" s="234"/>
      <c r="AN460" s="234"/>
      <c r="AO460" s="234"/>
      <c r="AP460" s="234"/>
      <c r="AQ460" s="234"/>
      <c r="AR460" s="234"/>
      <c r="AS460" s="234"/>
      <c r="AT460" s="234"/>
      <c r="AU460" s="234"/>
      <c r="AV460" s="234"/>
      <c r="AW460" s="234"/>
      <c r="AX460" s="234"/>
      <c r="AY460" s="234"/>
      <c r="AZ460" s="234"/>
      <c r="BA460" s="234"/>
      <c r="BB460" s="234"/>
      <c r="BC460" s="234"/>
      <c r="BD460" s="234"/>
      <c r="BE460" s="234"/>
      <c r="BF460" s="234"/>
      <c r="BG460" s="234"/>
      <c r="BH460" s="234"/>
      <c r="BI460" s="234"/>
      <c r="BJ460" s="234"/>
      <c r="BK460" s="234"/>
      <c r="BL460" s="234"/>
      <c r="BM460" s="234"/>
      <c r="BN460" s="234"/>
      <c r="BO460" s="234"/>
      <c r="BP460" s="234"/>
      <c r="BQ460" s="234"/>
      <c r="BR460" s="234"/>
      <c r="BS460" s="234"/>
      <c r="BT460" s="234"/>
      <c r="BU460" s="234"/>
      <c r="BV460" s="234"/>
      <c r="BW460" s="234"/>
      <c r="BX460" s="234"/>
      <c r="BY460" s="234"/>
      <c r="BZ460" s="234"/>
      <c r="CA460" s="234"/>
      <c r="CB460" s="234"/>
      <c r="CC460" s="234"/>
      <c r="CD460" s="234"/>
      <c r="CE460" s="234"/>
      <c r="CF460" s="234"/>
      <c r="CG460" s="234"/>
      <c r="CH460" s="234"/>
      <c r="CI460" s="234"/>
      <c r="CJ460" s="234"/>
      <c r="CK460" s="234"/>
      <c r="CL460" s="234"/>
      <c r="CM460" s="234"/>
      <c r="CN460" s="234"/>
      <c r="CO460" s="234"/>
      <c r="CP460" s="234"/>
      <c r="CQ460" s="234"/>
      <c r="CR460" s="234"/>
      <c r="CS460" s="234"/>
      <c r="CT460" s="234"/>
      <c r="CU460" s="234"/>
      <c r="CV460" s="234"/>
      <c r="CW460" s="234"/>
      <c r="CX460" s="234"/>
      <c r="CY460" s="234"/>
      <c r="CZ460" s="234"/>
      <c r="DA460" s="234"/>
      <c r="DB460" s="234"/>
      <c r="DC460" s="234"/>
      <c r="DD460" s="234"/>
      <c r="DE460" s="234"/>
      <c r="DF460" s="234"/>
      <c r="DG460" s="234"/>
      <c r="DH460" s="234"/>
      <c r="DI460" s="234"/>
      <c r="DJ460" s="234"/>
      <c r="DK460" s="234"/>
      <c r="DL460" s="234"/>
      <c r="DM460" s="234"/>
      <c r="DN460" s="234"/>
      <c r="DO460" s="234"/>
      <c r="DP460" s="234"/>
      <c r="DQ460" s="234"/>
      <c r="DR460" s="234"/>
      <c r="DS460" s="234"/>
      <c r="DT460" s="234"/>
      <c r="DU460" s="234"/>
      <c r="DV460" s="234"/>
      <c r="DW460" s="234"/>
      <c r="DX460" s="234"/>
      <c r="DY460" s="234"/>
      <c r="DZ460" s="234"/>
      <c r="EA460" s="234"/>
      <c r="EB460" s="234"/>
      <c r="EC460" s="234"/>
      <c r="ED460" s="234"/>
      <c r="EE460" s="234"/>
      <c r="EF460" s="234"/>
      <c r="EG460" s="234"/>
      <c r="EH460" s="234"/>
      <c r="EI460" s="234"/>
      <c r="EJ460" s="234"/>
      <c r="EK460" s="234"/>
      <c r="EL460" s="234"/>
      <c r="EM460" s="234"/>
      <c r="EN460" s="234"/>
      <c r="EO460" s="234"/>
      <c r="EP460" s="234"/>
      <c r="EQ460" s="234"/>
      <c r="ER460" s="234"/>
      <c r="ES460" s="234"/>
      <c r="ET460" s="234"/>
      <c r="EU460" s="234"/>
      <c r="EV460" s="234"/>
      <c r="EW460" s="234"/>
      <c r="EX460" s="234"/>
      <c r="EY460" s="234"/>
      <c r="EZ460" s="234"/>
      <c r="FA460" s="234"/>
      <c r="FB460" s="234"/>
      <c r="FC460" s="234"/>
      <c r="FD460" s="234"/>
      <c r="FE460" s="234"/>
      <c r="FF460" s="234"/>
      <c r="FG460" s="234"/>
      <c r="FH460" s="234"/>
      <c r="FI460" s="234"/>
      <c r="FJ460" s="234"/>
      <c r="FK460" s="234"/>
      <c r="FL460" s="234"/>
      <c r="FM460" s="234"/>
      <c r="FN460" s="234"/>
      <c r="FO460" s="234"/>
      <c r="FP460" s="234"/>
      <c r="FQ460" s="234"/>
      <c r="FR460" s="234"/>
      <c r="FS460" s="234"/>
      <c r="FT460" s="234"/>
      <c r="FU460" s="234"/>
      <c r="FV460" s="234"/>
      <c r="FW460" s="234"/>
      <c r="FX460" s="234"/>
      <c r="FY460" s="234"/>
      <c r="FZ460" s="234"/>
      <c r="GA460" s="234"/>
      <c r="GB460" s="234"/>
      <c r="GC460" s="234"/>
      <c r="GD460" s="234"/>
      <c r="GE460" s="234"/>
      <c r="GF460" s="234"/>
      <c r="GG460" s="234"/>
      <c r="GH460" s="234"/>
      <c r="GI460" s="234"/>
      <c r="GJ460" s="234"/>
      <c r="GK460" s="234"/>
      <c r="GL460" s="234"/>
      <c r="GM460" s="234"/>
      <c r="GN460" s="234"/>
      <c r="GO460" s="234"/>
      <c r="GP460" s="234"/>
      <c r="GQ460" s="234"/>
      <c r="GR460" s="234"/>
      <c r="GS460" s="234"/>
      <c r="GT460" s="234"/>
      <c r="GU460" s="234"/>
      <c r="GV460" s="234"/>
      <c r="GW460" s="234"/>
      <c r="GX460" s="234"/>
      <c r="GY460" s="234"/>
      <c r="GZ460" s="234"/>
      <c r="HA460" s="234"/>
      <c r="HB460" s="234"/>
      <c r="HC460" s="234"/>
      <c r="HD460" s="234"/>
      <c r="HE460" s="234"/>
      <c r="HF460" s="234"/>
      <c r="HG460" s="234"/>
      <c r="HH460" s="234"/>
      <c r="HI460" s="234"/>
      <c r="HJ460" s="234"/>
      <c r="HK460" s="234"/>
      <c r="HL460" s="234"/>
      <c r="HM460" s="234"/>
      <c r="HN460" s="234"/>
      <c r="HO460" s="234"/>
      <c r="HP460" s="234"/>
      <c r="HQ460" s="234"/>
      <c r="HR460" s="234"/>
      <c r="HS460" s="234"/>
      <c r="HT460" s="234"/>
      <c r="HU460" s="234"/>
      <c r="HV460" s="234"/>
      <c r="HW460" s="234"/>
      <c r="HX460" s="234"/>
      <c r="HY460" s="234"/>
      <c r="HZ460" s="234"/>
      <c r="IA460" s="234"/>
      <c r="IB460" s="234"/>
      <c r="IC460" s="234"/>
      <c r="ID460" s="234"/>
      <c r="IE460" s="234"/>
      <c r="IF460" s="234"/>
      <c r="IG460" s="234"/>
      <c r="IH460" s="234"/>
      <c r="II460" s="234"/>
      <c r="IJ460" s="234"/>
      <c r="IK460" s="234"/>
      <c r="IL460" s="234"/>
      <c r="IM460" s="234"/>
      <c r="IN460" s="234"/>
      <c r="IO460" s="234"/>
      <c r="IP460" s="234"/>
      <c r="IQ460" s="234"/>
      <c r="IR460" s="234"/>
      <c r="IS460" s="234"/>
      <c r="IT460" s="234"/>
      <c r="IU460" s="234"/>
      <c r="IV460" s="234"/>
    </row>
    <row r="461" spans="1:256" s="234" customFormat="1" ht="42" customHeight="1">
      <c r="A461" s="576"/>
      <c r="B461" s="64"/>
      <c r="C461" s="526"/>
      <c r="D461" s="577"/>
      <c r="E461" s="144"/>
      <c r="F461" s="582"/>
    </row>
    <row r="462" spans="1:256" s="234" customFormat="1" ht="52.8">
      <c r="A462" s="573" t="s">
        <v>99</v>
      </c>
      <c r="B462" s="87" t="s">
        <v>157</v>
      </c>
      <c r="C462" s="687" t="s">
        <v>51</v>
      </c>
      <c r="D462" s="578">
        <v>1</v>
      </c>
      <c r="E462" s="86"/>
      <c r="F462" s="539">
        <f>D462*E462</f>
        <v>0</v>
      </c>
    </row>
    <row r="463" spans="1:256" s="234" customFormat="1" ht="24.75" customHeight="1">
      <c r="A463" s="576"/>
      <c r="B463" s="153"/>
      <c r="C463" s="700"/>
      <c r="D463" s="577"/>
      <c r="E463" s="582"/>
      <c r="F463" s="700"/>
    </row>
    <row r="464" spans="1:256" s="234" customFormat="1" ht="66">
      <c r="A464" s="573" t="s">
        <v>100</v>
      </c>
      <c r="B464" s="87" t="s">
        <v>448</v>
      </c>
      <c r="C464" s="687" t="s">
        <v>51</v>
      </c>
      <c r="D464" s="578">
        <v>12</v>
      </c>
      <c r="E464" s="86"/>
      <c r="F464" s="539">
        <f>D464*E464</f>
        <v>0</v>
      </c>
    </row>
    <row r="465" spans="1:256" s="234" customFormat="1">
      <c r="A465" s="576"/>
      <c r="B465" s="64"/>
      <c r="C465" s="687"/>
      <c r="D465" s="577"/>
      <c r="E465" s="582"/>
      <c r="F465" s="582"/>
    </row>
    <row r="466" spans="1:256" s="234" customFormat="1" ht="39.6">
      <c r="A466" s="573" t="s">
        <v>101</v>
      </c>
      <c r="B466" s="87" t="s">
        <v>158</v>
      </c>
      <c r="C466" s="687" t="s">
        <v>51</v>
      </c>
      <c r="D466" s="578">
        <v>2.5</v>
      </c>
      <c r="E466" s="86"/>
      <c r="F466" s="539">
        <f>D466*E466</f>
        <v>0</v>
      </c>
    </row>
    <row r="467" spans="1:256" s="234" customFormat="1">
      <c r="A467" s="576"/>
      <c r="B467" s="153"/>
      <c r="C467" s="700"/>
      <c r="D467" s="577"/>
      <c r="E467" s="582"/>
      <c r="F467" s="700"/>
      <c r="G467" s="376"/>
      <c r="H467" s="376"/>
      <c r="I467" s="376"/>
      <c r="J467" s="376"/>
      <c r="K467" s="376"/>
      <c r="L467" s="376"/>
      <c r="M467" s="376"/>
      <c r="N467" s="376"/>
      <c r="O467" s="376"/>
      <c r="P467" s="376"/>
      <c r="Q467" s="376"/>
      <c r="R467" s="376"/>
      <c r="S467" s="376"/>
      <c r="T467" s="376"/>
      <c r="U467" s="376"/>
      <c r="V467" s="376"/>
      <c r="W467" s="376"/>
      <c r="X467" s="376"/>
      <c r="Y467" s="376"/>
      <c r="Z467" s="376"/>
      <c r="AA467" s="376"/>
      <c r="AB467" s="376"/>
      <c r="AC467" s="376"/>
      <c r="AD467" s="376"/>
      <c r="AE467" s="376"/>
      <c r="AF467" s="376"/>
      <c r="AG467" s="376"/>
      <c r="AH467" s="376"/>
      <c r="AI467" s="376"/>
      <c r="AJ467" s="376"/>
      <c r="AK467" s="376"/>
      <c r="AL467" s="376"/>
      <c r="AM467" s="376"/>
      <c r="AN467" s="376"/>
      <c r="AO467" s="376"/>
      <c r="AP467" s="376"/>
      <c r="AQ467" s="376"/>
      <c r="AR467" s="376"/>
      <c r="AS467" s="376"/>
      <c r="AT467" s="376"/>
      <c r="AU467" s="376"/>
      <c r="AV467" s="376"/>
      <c r="AW467" s="376"/>
      <c r="AX467" s="376"/>
      <c r="AY467" s="376"/>
      <c r="AZ467" s="376"/>
      <c r="BA467" s="376"/>
      <c r="BB467" s="376"/>
      <c r="BC467" s="376"/>
      <c r="BD467" s="376"/>
      <c r="BE467" s="376"/>
      <c r="BF467" s="376"/>
      <c r="BG467" s="376"/>
      <c r="BH467" s="376"/>
      <c r="BI467" s="376"/>
      <c r="BJ467" s="376"/>
      <c r="BK467" s="376"/>
      <c r="BL467" s="376"/>
      <c r="BM467" s="376"/>
      <c r="BN467" s="376"/>
      <c r="BO467" s="376"/>
      <c r="BP467" s="376"/>
      <c r="BQ467" s="376"/>
      <c r="BR467" s="376"/>
      <c r="BS467" s="376"/>
      <c r="BT467" s="376"/>
      <c r="BU467" s="376"/>
      <c r="BV467" s="376"/>
      <c r="BW467" s="376"/>
      <c r="BX467" s="376"/>
      <c r="BY467" s="376"/>
      <c r="BZ467" s="376"/>
      <c r="CA467" s="376"/>
      <c r="CB467" s="376"/>
      <c r="CC467" s="376"/>
      <c r="CD467" s="376"/>
      <c r="CE467" s="376"/>
      <c r="CF467" s="376"/>
      <c r="CG467" s="376"/>
      <c r="CH467" s="376"/>
      <c r="CI467" s="376"/>
      <c r="CJ467" s="376"/>
      <c r="CK467" s="376"/>
      <c r="CL467" s="376"/>
      <c r="CM467" s="376"/>
      <c r="CN467" s="376"/>
      <c r="CO467" s="376"/>
      <c r="CP467" s="376"/>
      <c r="CQ467" s="376"/>
      <c r="CR467" s="376"/>
      <c r="CS467" s="376"/>
      <c r="CT467" s="376"/>
      <c r="CU467" s="376"/>
      <c r="CV467" s="376"/>
      <c r="CW467" s="376"/>
      <c r="CX467" s="376"/>
      <c r="CY467" s="376"/>
      <c r="CZ467" s="376"/>
      <c r="DA467" s="376"/>
      <c r="DB467" s="376"/>
      <c r="DC467" s="376"/>
      <c r="DD467" s="376"/>
      <c r="DE467" s="376"/>
      <c r="DF467" s="376"/>
      <c r="DG467" s="376"/>
      <c r="DH467" s="376"/>
      <c r="DI467" s="376"/>
      <c r="DJ467" s="376"/>
      <c r="DK467" s="376"/>
      <c r="DL467" s="376"/>
      <c r="DM467" s="376"/>
      <c r="DN467" s="376"/>
      <c r="DO467" s="376"/>
      <c r="DP467" s="376"/>
      <c r="DQ467" s="376"/>
      <c r="DR467" s="376"/>
      <c r="DS467" s="376"/>
      <c r="DT467" s="376"/>
      <c r="DU467" s="376"/>
      <c r="DV467" s="376"/>
      <c r="DW467" s="376"/>
      <c r="DX467" s="376"/>
      <c r="DY467" s="376"/>
      <c r="DZ467" s="376"/>
      <c r="EA467" s="376"/>
      <c r="EB467" s="376"/>
      <c r="EC467" s="376"/>
      <c r="ED467" s="376"/>
      <c r="EE467" s="376"/>
      <c r="EF467" s="376"/>
      <c r="EG467" s="376"/>
      <c r="EH467" s="376"/>
      <c r="EI467" s="376"/>
      <c r="EJ467" s="376"/>
      <c r="EK467" s="376"/>
      <c r="EL467" s="376"/>
      <c r="EM467" s="376"/>
      <c r="EN467" s="376"/>
      <c r="EO467" s="376"/>
      <c r="EP467" s="376"/>
      <c r="EQ467" s="376"/>
      <c r="ER467" s="376"/>
      <c r="ES467" s="376"/>
      <c r="ET467" s="376"/>
      <c r="EU467" s="376"/>
      <c r="EV467" s="376"/>
      <c r="EW467" s="376"/>
      <c r="EX467" s="376"/>
      <c r="EY467" s="376"/>
      <c r="EZ467" s="376"/>
      <c r="FA467" s="376"/>
      <c r="FB467" s="376"/>
      <c r="FC467" s="376"/>
      <c r="FD467" s="376"/>
      <c r="FE467" s="376"/>
      <c r="FF467" s="376"/>
      <c r="FG467" s="376"/>
      <c r="FH467" s="376"/>
      <c r="FI467" s="376"/>
      <c r="FJ467" s="376"/>
      <c r="FK467" s="376"/>
      <c r="FL467" s="376"/>
      <c r="FM467" s="376"/>
      <c r="FN467" s="376"/>
      <c r="FO467" s="376"/>
      <c r="FP467" s="376"/>
      <c r="FQ467" s="376"/>
      <c r="FR467" s="376"/>
      <c r="FS467" s="376"/>
      <c r="FT467" s="376"/>
      <c r="FU467" s="376"/>
      <c r="FV467" s="376"/>
      <c r="FW467" s="376"/>
      <c r="FX467" s="376"/>
      <c r="FY467" s="376"/>
      <c r="FZ467" s="376"/>
      <c r="GA467" s="376"/>
      <c r="GB467" s="376"/>
      <c r="GC467" s="376"/>
      <c r="GD467" s="376"/>
      <c r="GE467" s="376"/>
      <c r="GF467" s="376"/>
      <c r="GG467" s="376"/>
      <c r="GH467" s="376"/>
      <c r="GI467" s="376"/>
      <c r="GJ467" s="376"/>
      <c r="GK467" s="376"/>
      <c r="GL467" s="376"/>
      <c r="GM467" s="376"/>
      <c r="GN467" s="376"/>
      <c r="GO467" s="376"/>
      <c r="GP467" s="376"/>
      <c r="GQ467" s="376"/>
      <c r="GR467" s="376"/>
      <c r="GS467" s="376"/>
      <c r="GT467" s="376"/>
      <c r="GU467" s="376"/>
      <c r="GV467" s="376"/>
      <c r="GW467" s="376"/>
      <c r="GX467" s="376"/>
      <c r="GY467" s="376"/>
      <c r="GZ467" s="376"/>
      <c r="HA467" s="376"/>
      <c r="HB467" s="376"/>
      <c r="HC467" s="376"/>
      <c r="HD467" s="376"/>
      <c r="HE467" s="376"/>
      <c r="HF467" s="376"/>
      <c r="HG467" s="376"/>
      <c r="HH467" s="376"/>
      <c r="HI467" s="376"/>
      <c r="HJ467" s="376"/>
      <c r="HK467" s="376"/>
      <c r="HL467" s="376"/>
      <c r="HM467" s="376"/>
      <c r="HN467" s="376"/>
      <c r="HO467" s="376"/>
      <c r="HP467" s="376"/>
      <c r="HQ467" s="376"/>
      <c r="HR467" s="376"/>
      <c r="HS467" s="376"/>
      <c r="HT467" s="376"/>
      <c r="HU467" s="376"/>
      <c r="HV467" s="376"/>
      <c r="HW467" s="376"/>
      <c r="HX467" s="376"/>
      <c r="HY467" s="376"/>
      <c r="HZ467" s="376"/>
      <c r="IA467" s="376"/>
      <c r="IB467" s="376"/>
      <c r="IC467" s="376"/>
      <c r="ID467" s="376"/>
      <c r="IE467" s="376"/>
      <c r="IF467" s="376"/>
      <c r="IG467" s="376"/>
      <c r="IH467" s="376"/>
      <c r="II467" s="376"/>
      <c r="IJ467" s="376"/>
      <c r="IK467" s="376"/>
      <c r="IL467" s="376"/>
      <c r="IM467" s="376"/>
      <c r="IN467" s="376"/>
      <c r="IO467" s="376"/>
      <c r="IP467" s="376"/>
      <c r="IQ467" s="376"/>
      <c r="IR467" s="376"/>
      <c r="IS467" s="376"/>
      <c r="IT467" s="376"/>
      <c r="IU467" s="376"/>
      <c r="IV467" s="376"/>
    </row>
    <row r="468" spans="1:256" s="234" customFormat="1" ht="39.6">
      <c r="A468" s="573" t="s">
        <v>102</v>
      </c>
      <c r="B468" s="75" t="s">
        <v>159</v>
      </c>
      <c r="C468" s="686" t="s">
        <v>26</v>
      </c>
      <c r="D468" s="578">
        <f>(D464+D466)*100*1.1</f>
        <v>1595.0000000000002</v>
      </c>
      <c r="E468" s="86"/>
      <c r="F468" s="539">
        <f>D468*E468</f>
        <v>0</v>
      </c>
    </row>
    <row r="469" spans="1:256" s="234" customFormat="1">
      <c r="A469" s="576"/>
      <c r="B469" s="95"/>
      <c r="C469" s="137"/>
      <c r="D469" s="577"/>
      <c r="E469" s="582"/>
      <c r="F469" s="321"/>
    </row>
    <row r="470" spans="1:256" s="234" customFormat="1" ht="26.4">
      <c r="A470" s="573" t="s">
        <v>103</v>
      </c>
      <c r="B470" s="88" t="s">
        <v>160</v>
      </c>
      <c r="C470" s="686" t="s">
        <v>31</v>
      </c>
      <c r="D470" s="578">
        <v>43</v>
      </c>
      <c r="E470" s="86"/>
      <c r="F470" s="539">
        <f>D470*E470</f>
        <v>0</v>
      </c>
    </row>
    <row r="471" spans="1:256" s="234" customFormat="1">
      <c r="A471" s="576"/>
      <c r="B471" s="153"/>
      <c r="C471" s="700"/>
      <c r="D471" s="578"/>
      <c r="E471" s="700"/>
      <c r="F471" s="700"/>
    </row>
    <row r="472" spans="1:256" s="234" customFormat="1" ht="26.4">
      <c r="A472" s="573" t="s">
        <v>104</v>
      </c>
      <c r="B472" s="88" t="s">
        <v>161</v>
      </c>
      <c r="C472" s="159" t="s">
        <v>449</v>
      </c>
      <c r="D472" s="578">
        <v>7</v>
      </c>
      <c r="E472" s="86"/>
      <c r="F472" s="539">
        <f>D472*E472</f>
        <v>0</v>
      </c>
    </row>
    <row r="473" spans="1:256" s="234" customFormat="1">
      <c r="A473" s="576"/>
      <c r="B473" s="63"/>
      <c r="C473" s="583"/>
      <c r="D473" s="563"/>
      <c r="E473" s="688"/>
      <c r="F473" s="582"/>
    </row>
    <row r="474" spans="1:256" s="234" customFormat="1" ht="26.4">
      <c r="A474" s="573" t="s">
        <v>105</v>
      </c>
      <c r="B474" s="88" t="s">
        <v>164</v>
      </c>
      <c r="C474" s="159" t="s">
        <v>449</v>
      </c>
      <c r="D474" s="574">
        <v>1</v>
      </c>
      <c r="E474" s="148"/>
      <c r="F474" s="539">
        <f>D474*E474</f>
        <v>0</v>
      </c>
    </row>
    <row r="475" spans="1:256" s="234" customFormat="1">
      <c r="A475" s="576"/>
      <c r="B475" s="153"/>
      <c r="C475" s="700"/>
      <c r="D475" s="323"/>
      <c r="E475" s="688"/>
      <c r="F475" s="700"/>
    </row>
    <row r="476" spans="1:256" s="234" customFormat="1" ht="39.6">
      <c r="A476" s="573" t="s">
        <v>162</v>
      </c>
      <c r="B476" s="87" t="s">
        <v>163</v>
      </c>
      <c r="C476" s="584" t="s">
        <v>61</v>
      </c>
      <c r="D476" s="574"/>
      <c r="E476" s="143"/>
      <c r="F476" s="143">
        <v>0</v>
      </c>
    </row>
    <row r="477" spans="1:256" s="234" customFormat="1">
      <c r="A477" s="576"/>
      <c r="B477" s="64"/>
      <c r="C477"/>
      <c r="D477" s="585"/>
      <c r="E477" s="582"/>
      <c r="F477" s="144"/>
      <c r="H477" s="380"/>
    </row>
    <row r="478" spans="1:256" s="234" customFormat="1">
      <c r="A478" s="569"/>
      <c r="B478" s="79" t="s">
        <v>450</v>
      </c>
      <c r="C478" s="156"/>
      <c r="D478" s="586"/>
      <c r="E478" s="123"/>
      <c r="F478" s="157">
        <f>SUM(F450:F476)</f>
        <v>0</v>
      </c>
    </row>
    <row r="479" spans="1:256" s="234" customFormat="1">
      <c r="A479" s="497"/>
      <c r="B479" s="614"/>
      <c r="C479" s="613"/>
      <c r="D479" s="498"/>
      <c r="E479" s="611"/>
      <c r="F479" s="499"/>
    </row>
    <row r="480" spans="1:256" s="234" customFormat="1">
      <c r="A480" s="517" t="s">
        <v>28</v>
      </c>
      <c r="B480" s="871" t="s">
        <v>166</v>
      </c>
      <c r="C480" s="872"/>
      <c r="D480" s="872"/>
      <c r="E480" s="872"/>
      <c r="F480" s="872"/>
    </row>
    <row r="481" spans="1:6" s="234" customFormat="1">
      <c r="A481" s="511"/>
      <c r="B481" s="716"/>
      <c r="C481" s="687"/>
      <c r="D481" s="506"/>
      <c r="E481" s="521"/>
      <c r="F481" s="505"/>
    </row>
    <row r="482" spans="1:6" s="234" customFormat="1" ht="26.4">
      <c r="A482" s="503" t="s">
        <v>7</v>
      </c>
      <c r="B482" s="713" t="s">
        <v>451</v>
      </c>
      <c r="C482" s="687" t="s">
        <v>51</v>
      </c>
      <c r="D482" s="587">
        <v>27</v>
      </c>
      <c r="E482" s="135"/>
      <c r="F482" s="520">
        <f>D482*E482</f>
        <v>0</v>
      </c>
    </row>
    <row r="483" spans="1:6" s="234" customFormat="1">
      <c r="A483" s="503"/>
      <c r="B483" s="716"/>
      <c r="C483" s="127"/>
      <c r="D483" s="502"/>
      <c r="E483" s="127"/>
      <c r="F483" s="127"/>
    </row>
    <row r="484" spans="1:6" s="234" customFormat="1" ht="26.4">
      <c r="A484" s="503" t="s">
        <v>8</v>
      </c>
      <c r="B484" s="713" t="s">
        <v>152</v>
      </c>
      <c r="C484" s="687" t="s">
        <v>51</v>
      </c>
      <c r="D484" s="502">
        <v>1</v>
      </c>
      <c r="E484" s="521"/>
      <c r="F484" s="520">
        <f>D484*E484</f>
        <v>0</v>
      </c>
    </row>
    <row r="485" spans="1:6" s="234" customFormat="1">
      <c r="A485" s="503"/>
      <c r="B485" s="716"/>
      <c r="C485" s="127"/>
      <c r="D485" s="502"/>
      <c r="E485" s="127"/>
      <c r="F485" s="127"/>
    </row>
    <row r="486" spans="1:6" s="234" customFormat="1" ht="26.4">
      <c r="A486" s="503" t="s">
        <v>24</v>
      </c>
      <c r="B486" s="719" t="s">
        <v>167</v>
      </c>
      <c r="C486" s="687" t="s">
        <v>51</v>
      </c>
      <c r="D486" s="587">
        <v>0.85</v>
      </c>
      <c r="E486" s="688"/>
      <c r="F486" s="520">
        <f>D486*E486</f>
        <v>0</v>
      </c>
    </row>
    <row r="487" spans="1:6" s="234" customFormat="1">
      <c r="A487" s="503"/>
      <c r="B487" s="716"/>
      <c r="C487" s="127"/>
      <c r="D487" s="502"/>
      <c r="E487" s="127"/>
      <c r="F487" s="127"/>
    </row>
    <row r="488" spans="1:6" s="234" customFormat="1" ht="52.8">
      <c r="A488" s="503" t="s">
        <v>25</v>
      </c>
      <c r="B488" s="88" t="s">
        <v>464</v>
      </c>
      <c r="C488" s="687" t="s">
        <v>51</v>
      </c>
      <c r="D488" s="588">
        <v>9</v>
      </c>
      <c r="E488" s="502"/>
      <c r="F488" s="520">
        <f>D488*E488</f>
        <v>0</v>
      </c>
    </row>
    <row r="489" spans="1:6" s="234" customFormat="1">
      <c r="A489" s="511"/>
      <c r="B489" s="716"/>
      <c r="C489" s="127"/>
      <c r="D489" s="502"/>
      <c r="E489" s="127"/>
      <c r="F489" s="127"/>
    </row>
    <row r="490" spans="1:6" s="234" customFormat="1" ht="52.8">
      <c r="A490" s="503" t="s">
        <v>27</v>
      </c>
      <c r="B490" s="126" t="s">
        <v>441</v>
      </c>
      <c r="C490" s="687" t="s">
        <v>51</v>
      </c>
      <c r="D490" s="589">
        <v>18</v>
      </c>
      <c r="E490" s="502"/>
      <c r="F490" s="520">
        <f>D490*E490</f>
        <v>0</v>
      </c>
    </row>
    <row r="491" spans="1:6" s="234" customFormat="1">
      <c r="A491" s="503"/>
      <c r="B491" s="716"/>
      <c r="C491" s="127"/>
      <c r="D491" s="502"/>
      <c r="E491" s="127"/>
      <c r="F491" s="127"/>
    </row>
    <row r="492" spans="1:6" s="234" customFormat="1" ht="184.8">
      <c r="A492" s="503" t="s">
        <v>98</v>
      </c>
      <c r="B492" s="862" t="s">
        <v>556</v>
      </c>
      <c r="C492" s="687" t="s">
        <v>12</v>
      </c>
      <c r="D492" s="589">
        <v>1</v>
      </c>
      <c r="E492" s="96"/>
      <c r="F492" s="520">
        <f>D492*E492</f>
        <v>0</v>
      </c>
    </row>
    <row r="493" spans="1:6" s="234" customFormat="1">
      <c r="A493" s="497"/>
      <c r="B493" s="614"/>
      <c r="C493" s="613"/>
      <c r="D493" s="498"/>
      <c r="E493" s="611"/>
      <c r="F493" s="499"/>
    </row>
    <row r="494" spans="1:6" s="234" customFormat="1" ht="39.6">
      <c r="A494" s="503" t="s">
        <v>99</v>
      </c>
      <c r="B494" s="88" t="s">
        <v>168</v>
      </c>
      <c r="C494" s="155" t="s">
        <v>61</v>
      </c>
      <c r="D494" s="502">
        <v>1</v>
      </c>
      <c r="E494" s="94"/>
      <c r="F494" s="505">
        <f>D494*E494</f>
        <v>0</v>
      </c>
    </row>
    <row r="495" spans="1:6" s="234" customFormat="1">
      <c r="A495" s="503"/>
      <c r="B495" s="88"/>
      <c r="C495" s="155"/>
      <c r="D495" s="506"/>
      <c r="E495" s="94"/>
      <c r="F495" s="505"/>
    </row>
    <row r="496" spans="1:6" s="234" customFormat="1">
      <c r="A496" s="515"/>
      <c r="B496" s="79" t="s">
        <v>169</v>
      </c>
      <c r="C496" s="80"/>
      <c r="D496" s="516"/>
      <c r="E496" s="82"/>
      <c r="F496" s="83">
        <f>SUM(F482:F494)</f>
        <v>0</v>
      </c>
    </row>
    <row r="497" spans="1:256" s="234" customFormat="1">
      <c r="A497" s="497"/>
      <c r="B497" s="614"/>
      <c r="C497" s="613"/>
      <c r="D497" s="498"/>
      <c r="E497" s="611"/>
      <c r="F497" s="499"/>
    </row>
    <row r="498" spans="1:256" s="234" customFormat="1">
      <c r="A498" s="517" t="s">
        <v>452</v>
      </c>
      <c r="B498" s="871" t="s">
        <v>453</v>
      </c>
      <c r="C498" s="872"/>
      <c r="D498" s="872"/>
      <c r="E498" s="872"/>
      <c r="F498" s="873"/>
    </row>
    <row r="499" spans="1:256" s="360" customFormat="1">
      <c r="A499" s="576"/>
      <c r="B499" s="63"/>
      <c r="C499" s="687"/>
      <c r="D499" s="94"/>
      <c r="E499" s="85"/>
      <c r="F499" s="91"/>
      <c r="G499" s="234"/>
      <c r="H499" s="234"/>
      <c r="I499" s="234"/>
      <c r="J499" s="234"/>
      <c r="K499" s="234"/>
      <c r="L499" s="234"/>
      <c r="M499" s="234"/>
      <c r="N499" s="234"/>
      <c r="O499" s="234"/>
      <c r="P499" s="234"/>
      <c r="Q499" s="234"/>
      <c r="R499" s="234"/>
      <c r="S499" s="234"/>
      <c r="T499" s="234"/>
      <c r="U499" s="234"/>
      <c r="V499" s="234"/>
      <c r="W499" s="234"/>
      <c r="X499" s="234"/>
      <c r="Y499" s="234"/>
      <c r="Z499" s="234"/>
      <c r="AA499" s="234"/>
      <c r="AB499" s="234"/>
      <c r="AC499" s="234"/>
      <c r="AD499" s="234"/>
      <c r="AE499" s="234"/>
      <c r="AF499" s="234"/>
      <c r="AG499" s="234"/>
      <c r="AH499" s="234"/>
      <c r="AI499" s="234"/>
      <c r="AJ499" s="234"/>
      <c r="AK499" s="234"/>
      <c r="AL499" s="234"/>
      <c r="AM499" s="234"/>
      <c r="AN499" s="234"/>
      <c r="AO499" s="234"/>
      <c r="AP499" s="234"/>
      <c r="AQ499" s="234"/>
      <c r="AR499" s="234"/>
      <c r="AS499" s="234"/>
      <c r="AT499" s="234"/>
      <c r="AU499" s="234"/>
      <c r="AV499" s="234"/>
      <c r="AW499" s="234"/>
      <c r="AX499" s="234"/>
      <c r="AY499" s="234"/>
      <c r="AZ499" s="234"/>
      <c r="BA499" s="234"/>
      <c r="BB499" s="234"/>
      <c r="BC499" s="234"/>
      <c r="BD499" s="234"/>
      <c r="BE499" s="234"/>
      <c r="BF499" s="234"/>
      <c r="BG499" s="234"/>
      <c r="BH499" s="234"/>
      <c r="BI499" s="234"/>
      <c r="BJ499" s="234"/>
      <c r="BK499" s="234"/>
      <c r="BL499" s="234"/>
      <c r="BM499" s="234"/>
      <c r="BN499" s="234"/>
      <c r="BO499" s="234"/>
      <c r="BP499" s="234"/>
      <c r="BQ499" s="234"/>
      <c r="BR499" s="234"/>
      <c r="BS499" s="234"/>
      <c r="BT499" s="234"/>
      <c r="BU499" s="234"/>
      <c r="BV499" s="234"/>
      <c r="BW499" s="234"/>
      <c r="BX499" s="234"/>
      <c r="BY499" s="234"/>
      <c r="BZ499" s="234"/>
      <c r="CA499" s="234"/>
      <c r="CB499" s="234"/>
      <c r="CC499" s="234"/>
      <c r="CD499" s="234"/>
      <c r="CE499" s="234"/>
      <c r="CF499" s="234"/>
      <c r="CG499" s="234"/>
      <c r="CH499" s="234"/>
      <c r="CI499" s="234"/>
      <c r="CJ499" s="234"/>
      <c r="CK499" s="234"/>
      <c r="CL499" s="234"/>
      <c r="CM499" s="234"/>
      <c r="CN499" s="234"/>
      <c r="CO499" s="234"/>
      <c r="CP499" s="234"/>
      <c r="CQ499" s="234"/>
      <c r="CR499" s="234"/>
      <c r="CS499" s="234"/>
      <c r="CT499" s="234"/>
      <c r="CU499" s="234"/>
      <c r="CV499" s="234"/>
      <c r="CW499" s="234"/>
      <c r="CX499" s="234"/>
      <c r="CY499" s="234"/>
      <c r="CZ499" s="234"/>
      <c r="DA499" s="234"/>
      <c r="DB499" s="234"/>
      <c r="DC499" s="234"/>
      <c r="DD499" s="234"/>
      <c r="DE499" s="234"/>
      <c r="DF499" s="234"/>
      <c r="DG499" s="234"/>
      <c r="DH499" s="234"/>
      <c r="DI499" s="234"/>
      <c r="DJ499" s="234"/>
      <c r="DK499" s="234"/>
      <c r="DL499" s="234"/>
      <c r="DM499" s="234"/>
      <c r="DN499" s="234"/>
      <c r="DO499" s="234"/>
      <c r="DP499" s="234"/>
      <c r="DQ499" s="234"/>
      <c r="DR499" s="234"/>
      <c r="DS499" s="234"/>
      <c r="DT499" s="234"/>
      <c r="DU499" s="234"/>
      <c r="DV499" s="234"/>
      <c r="DW499" s="234"/>
      <c r="DX499" s="234"/>
      <c r="DY499" s="234"/>
      <c r="DZ499" s="234"/>
      <c r="EA499" s="234"/>
      <c r="EB499" s="234"/>
      <c r="EC499" s="234"/>
      <c r="ED499" s="234"/>
      <c r="EE499" s="234"/>
      <c r="EF499" s="234"/>
      <c r="EG499" s="234"/>
      <c r="EH499" s="234"/>
      <c r="EI499" s="234"/>
      <c r="EJ499" s="234"/>
      <c r="EK499" s="234"/>
      <c r="EL499" s="234"/>
      <c r="EM499" s="234"/>
      <c r="EN499" s="234"/>
      <c r="EO499" s="234"/>
      <c r="EP499" s="234"/>
      <c r="EQ499" s="234"/>
      <c r="ER499" s="234"/>
      <c r="ES499" s="234"/>
      <c r="ET499" s="234"/>
      <c r="EU499" s="234"/>
      <c r="EV499" s="234"/>
      <c r="EW499" s="234"/>
      <c r="EX499" s="234"/>
      <c r="EY499" s="234"/>
      <c r="EZ499" s="234"/>
      <c r="FA499" s="234"/>
      <c r="FB499" s="234"/>
      <c r="FC499" s="234"/>
      <c r="FD499" s="234"/>
      <c r="FE499" s="234"/>
      <c r="FF499" s="234"/>
      <c r="FG499" s="234"/>
      <c r="FH499" s="234"/>
      <c r="FI499" s="234"/>
      <c r="FJ499" s="234"/>
      <c r="FK499" s="234"/>
      <c r="FL499" s="234"/>
      <c r="FM499" s="234"/>
      <c r="FN499" s="234"/>
      <c r="FO499" s="234"/>
      <c r="FP499" s="234"/>
      <c r="FQ499" s="234"/>
      <c r="FR499" s="234"/>
      <c r="FS499" s="234"/>
      <c r="FT499" s="234"/>
      <c r="FU499" s="234"/>
      <c r="FV499" s="234"/>
      <c r="FW499" s="234"/>
      <c r="FX499" s="234"/>
      <c r="FY499" s="234"/>
      <c r="FZ499" s="234"/>
      <c r="GA499" s="234"/>
      <c r="GB499" s="234"/>
      <c r="GC499" s="234"/>
      <c r="GD499" s="234"/>
      <c r="GE499" s="234"/>
      <c r="GF499" s="234"/>
      <c r="GG499" s="234"/>
      <c r="GH499" s="234"/>
      <c r="GI499" s="234"/>
      <c r="GJ499" s="234"/>
      <c r="GK499" s="234"/>
      <c r="GL499" s="234"/>
      <c r="GM499" s="234"/>
      <c r="GN499" s="234"/>
      <c r="GO499" s="234"/>
      <c r="GP499" s="234"/>
      <c r="GQ499" s="234"/>
      <c r="GR499" s="234"/>
      <c r="GS499" s="234"/>
      <c r="GT499" s="234"/>
      <c r="GU499" s="234"/>
      <c r="GV499" s="234"/>
      <c r="GW499" s="234"/>
      <c r="GX499" s="234"/>
      <c r="GY499" s="234"/>
      <c r="GZ499" s="234"/>
      <c r="HA499" s="234"/>
      <c r="HB499" s="234"/>
      <c r="HC499" s="234"/>
      <c r="HD499" s="234"/>
      <c r="HE499" s="234"/>
      <c r="HF499" s="234"/>
      <c r="HG499" s="234"/>
      <c r="HH499" s="234"/>
      <c r="HI499" s="234"/>
      <c r="HJ499" s="234"/>
      <c r="HK499" s="234"/>
      <c r="HL499" s="234"/>
      <c r="HM499" s="234"/>
      <c r="HN499" s="234"/>
      <c r="HO499" s="234"/>
      <c r="HP499" s="234"/>
      <c r="HQ499" s="234"/>
      <c r="HR499" s="234"/>
      <c r="HS499" s="234"/>
      <c r="HT499" s="234"/>
      <c r="HU499" s="234"/>
      <c r="HV499" s="234"/>
      <c r="HW499" s="234"/>
      <c r="HX499" s="234"/>
      <c r="HY499" s="234"/>
      <c r="HZ499" s="234"/>
      <c r="IA499" s="234"/>
      <c r="IB499" s="234"/>
      <c r="IC499" s="234"/>
      <c r="ID499" s="234"/>
      <c r="IE499" s="234"/>
      <c r="IF499" s="234"/>
      <c r="IG499" s="234"/>
      <c r="IH499" s="234"/>
      <c r="II499" s="234"/>
      <c r="IJ499" s="234"/>
      <c r="IK499" s="234"/>
      <c r="IL499" s="234"/>
      <c r="IM499" s="234"/>
      <c r="IN499" s="234"/>
      <c r="IO499" s="234"/>
      <c r="IP499" s="234"/>
      <c r="IQ499" s="234"/>
      <c r="IR499" s="234"/>
      <c r="IS499" s="234"/>
      <c r="IT499" s="234"/>
      <c r="IU499" s="234"/>
      <c r="IV499" s="234"/>
    </row>
    <row r="500" spans="1:256" s="360" customFormat="1" ht="26.4">
      <c r="A500" s="503" t="s">
        <v>7</v>
      </c>
      <c r="B500" s="590" t="s">
        <v>454</v>
      </c>
      <c r="C500" s="49" t="s">
        <v>51</v>
      </c>
      <c r="D500" s="591">
        <v>12.5</v>
      </c>
      <c r="E500" s="592"/>
      <c r="F500" s="539">
        <f>D500*E500</f>
        <v>0</v>
      </c>
      <c r="G500" s="234"/>
      <c r="H500" s="234"/>
      <c r="I500" s="234"/>
      <c r="J500" s="234"/>
      <c r="K500" s="234"/>
      <c r="L500" s="234"/>
      <c r="M500" s="234"/>
      <c r="N500" s="234"/>
      <c r="O500" s="234"/>
      <c r="P500" s="234"/>
      <c r="Q500" s="234"/>
      <c r="R500" s="234"/>
      <c r="S500" s="234"/>
      <c r="T500" s="234"/>
      <c r="U500" s="234"/>
      <c r="V500" s="234"/>
      <c r="W500" s="234"/>
      <c r="X500" s="234"/>
      <c r="Y500" s="234"/>
      <c r="Z500" s="234"/>
      <c r="AA500" s="234"/>
      <c r="AB500" s="234"/>
      <c r="AC500" s="234"/>
      <c r="AD500" s="234"/>
      <c r="AE500" s="234"/>
      <c r="AF500" s="234"/>
      <c r="AG500" s="234"/>
      <c r="AH500" s="234"/>
      <c r="AI500" s="234"/>
      <c r="AJ500" s="234"/>
      <c r="AK500" s="234"/>
      <c r="AL500" s="234"/>
      <c r="AM500" s="234"/>
      <c r="AN500" s="234"/>
      <c r="AO500" s="234"/>
      <c r="AP500" s="234"/>
      <c r="AQ500" s="234"/>
      <c r="AR500" s="234"/>
      <c r="AS500" s="234"/>
      <c r="AT500" s="234"/>
      <c r="AU500" s="234"/>
      <c r="AV500" s="234"/>
      <c r="AW500" s="234"/>
      <c r="AX500" s="234"/>
      <c r="AY500" s="234"/>
      <c r="AZ500" s="234"/>
      <c r="BA500" s="234"/>
      <c r="BB500" s="234"/>
      <c r="BC500" s="234"/>
      <c r="BD500" s="234"/>
      <c r="BE500" s="234"/>
      <c r="BF500" s="234"/>
      <c r="BG500" s="234"/>
      <c r="BH500" s="234"/>
      <c r="BI500" s="234"/>
      <c r="BJ500" s="234"/>
      <c r="BK500" s="234"/>
      <c r="BL500" s="234"/>
      <c r="BM500" s="234"/>
      <c r="BN500" s="234"/>
      <c r="BO500" s="234"/>
      <c r="BP500" s="234"/>
      <c r="BQ500" s="234"/>
      <c r="BR500" s="234"/>
      <c r="BS500" s="234"/>
      <c r="BT500" s="234"/>
      <c r="BU500" s="234"/>
      <c r="BV500" s="234"/>
      <c r="BW500" s="234"/>
      <c r="BX500" s="234"/>
      <c r="BY500" s="234"/>
      <c r="BZ500" s="234"/>
      <c r="CA500" s="234"/>
      <c r="CB500" s="234"/>
      <c r="CC500" s="234"/>
      <c r="CD500" s="234"/>
      <c r="CE500" s="234"/>
      <c r="CF500" s="234"/>
      <c r="CG500" s="234"/>
      <c r="CH500" s="234"/>
      <c r="CI500" s="234"/>
      <c r="CJ500" s="234"/>
      <c r="CK500" s="234"/>
      <c r="CL500" s="234"/>
      <c r="CM500" s="234"/>
      <c r="CN500" s="234"/>
      <c r="CO500" s="234"/>
      <c r="CP500" s="234"/>
      <c r="CQ500" s="234"/>
      <c r="CR500" s="234"/>
      <c r="CS500" s="234"/>
      <c r="CT500" s="234"/>
      <c r="CU500" s="234"/>
      <c r="CV500" s="234"/>
      <c r="CW500" s="234"/>
      <c r="CX500" s="234"/>
      <c r="CY500" s="234"/>
      <c r="CZ500" s="234"/>
      <c r="DA500" s="234"/>
      <c r="DB500" s="234"/>
      <c r="DC500" s="234"/>
      <c r="DD500" s="234"/>
      <c r="DE500" s="234"/>
      <c r="DF500" s="234"/>
      <c r="DG500" s="234"/>
      <c r="DH500" s="234"/>
      <c r="DI500" s="234"/>
      <c r="DJ500" s="234"/>
      <c r="DK500" s="234"/>
      <c r="DL500" s="234"/>
      <c r="DM500" s="234"/>
      <c r="DN500" s="234"/>
      <c r="DO500" s="234"/>
      <c r="DP500" s="234"/>
      <c r="DQ500" s="234"/>
      <c r="DR500" s="234"/>
      <c r="DS500" s="234"/>
      <c r="DT500" s="234"/>
      <c r="DU500" s="234"/>
      <c r="DV500" s="234"/>
      <c r="DW500" s="234"/>
      <c r="DX500" s="234"/>
      <c r="DY500" s="234"/>
      <c r="DZ500" s="234"/>
      <c r="EA500" s="234"/>
      <c r="EB500" s="234"/>
      <c r="EC500" s="234"/>
      <c r="ED500" s="234"/>
      <c r="EE500" s="234"/>
      <c r="EF500" s="234"/>
      <c r="EG500" s="234"/>
      <c r="EH500" s="234"/>
      <c r="EI500" s="234"/>
      <c r="EJ500" s="234"/>
      <c r="EK500" s="234"/>
      <c r="EL500" s="234"/>
      <c r="EM500" s="234"/>
      <c r="EN500" s="234"/>
      <c r="EO500" s="234"/>
      <c r="EP500" s="234"/>
      <c r="EQ500" s="234"/>
      <c r="ER500" s="234"/>
      <c r="ES500" s="234"/>
      <c r="ET500" s="234"/>
      <c r="EU500" s="234"/>
      <c r="EV500" s="234"/>
      <c r="EW500" s="234"/>
      <c r="EX500" s="234"/>
      <c r="EY500" s="234"/>
      <c r="EZ500" s="234"/>
      <c r="FA500" s="234"/>
      <c r="FB500" s="234"/>
      <c r="FC500" s="234"/>
      <c r="FD500" s="234"/>
      <c r="FE500" s="234"/>
      <c r="FF500" s="234"/>
      <c r="FG500" s="234"/>
      <c r="FH500" s="234"/>
      <c r="FI500" s="234"/>
      <c r="FJ500" s="234"/>
      <c r="FK500" s="234"/>
      <c r="FL500" s="234"/>
      <c r="FM500" s="234"/>
      <c r="FN500" s="234"/>
      <c r="FO500" s="234"/>
      <c r="FP500" s="234"/>
      <c r="FQ500" s="234"/>
      <c r="FR500" s="234"/>
      <c r="FS500" s="234"/>
      <c r="FT500" s="234"/>
      <c r="FU500" s="234"/>
      <c r="FV500" s="234"/>
      <c r="FW500" s="234"/>
      <c r="FX500" s="234"/>
      <c r="FY500" s="234"/>
      <c r="FZ500" s="234"/>
      <c r="GA500" s="234"/>
      <c r="GB500" s="234"/>
      <c r="GC500" s="234"/>
      <c r="GD500" s="234"/>
      <c r="GE500" s="234"/>
      <c r="GF500" s="234"/>
      <c r="GG500" s="234"/>
      <c r="GH500" s="234"/>
      <c r="GI500" s="234"/>
      <c r="GJ500" s="234"/>
      <c r="GK500" s="234"/>
      <c r="GL500" s="234"/>
      <c r="GM500" s="234"/>
      <c r="GN500" s="234"/>
      <c r="GO500" s="234"/>
      <c r="GP500" s="234"/>
      <c r="GQ500" s="234"/>
      <c r="GR500" s="234"/>
      <c r="GS500" s="234"/>
      <c r="GT500" s="234"/>
      <c r="GU500" s="234"/>
      <c r="GV500" s="234"/>
      <c r="GW500" s="234"/>
      <c r="GX500" s="234"/>
      <c r="GY500" s="234"/>
      <c r="GZ500" s="234"/>
      <c r="HA500" s="234"/>
      <c r="HB500" s="234"/>
      <c r="HC500" s="234"/>
      <c r="HD500" s="234"/>
      <c r="HE500" s="234"/>
      <c r="HF500" s="234"/>
      <c r="HG500" s="234"/>
      <c r="HH500" s="234"/>
      <c r="HI500" s="234"/>
      <c r="HJ500" s="234"/>
      <c r="HK500" s="234"/>
      <c r="HL500" s="234"/>
      <c r="HM500" s="234"/>
      <c r="HN500" s="234"/>
      <c r="HO500" s="234"/>
      <c r="HP500" s="234"/>
      <c r="HQ500" s="234"/>
      <c r="HR500" s="234"/>
      <c r="HS500" s="234"/>
      <c r="HT500" s="234"/>
      <c r="HU500" s="234"/>
      <c r="HV500" s="234"/>
      <c r="HW500" s="234"/>
      <c r="HX500" s="234"/>
      <c r="HY500" s="234"/>
      <c r="HZ500" s="234"/>
      <c r="IA500" s="234"/>
      <c r="IB500" s="234"/>
      <c r="IC500" s="234"/>
      <c r="ID500" s="234"/>
      <c r="IE500" s="234"/>
      <c r="IF500" s="234"/>
      <c r="IG500" s="234"/>
      <c r="IH500" s="234"/>
      <c r="II500" s="234"/>
      <c r="IJ500" s="234"/>
      <c r="IK500" s="234"/>
      <c r="IL500" s="234"/>
      <c r="IM500" s="234"/>
      <c r="IN500" s="234"/>
      <c r="IO500" s="234"/>
      <c r="IP500" s="234"/>
      <c r="IQ500" s="234"/>
      <c r="IR500" s="234"/>
      <c r="IS500" s="234"/>
      <c r="IT500" s="234"/>
      <c r="IU500" s="234"/>
      <c r="IV500" s="234"/>
    </row>
    <row r="501" spans="1:256" s="360" customFormat="1">
      <c r="A501" s="503"/>
      <c r="B501" s="494"/>
      <c r="C501" s="59"/>
      <c r="D501" s="59"/>
      <c r="E501" s="59"/>
      <c r="F501" s="59"/>
      <c r="G501" s="234"/>
      <c r="H501" s="234"/>
      <c r="I501" s="234"/>
      <c r="J501" s="234"/>
      <c r="K501" s="234"/>
      <c r="L501" s="234"/>
      <c r="M501" s="234"/>
      <c r="N501" s="234"/>
      <c r="O501" s="234"/>
      <c r="P501" s="234"/>
      <c r="Q501" s="234"/>
      <c r="R501" s="234"/>
      <c r="S501" s="234"/>
      <c r="T501" s="234"/>
      <c r="U501" s="234"/>
      <c r="V501" s="234"/>
      <c r="W501" s="234"/>
      <c r="X501" s="234"/>
      <c r="Y501" s="234"/>
      <c r="Z501" s="234"/>
      <c r="AA501" s="234"/>
      <c r="AB501" s="234"/>
      <c r="AC501" s="234"/>
      <c r="AD501" s="234"/>
      <c r="AE501" s="234"/>
      <c r="AF501" s="234"/>
      <c r="AG501" s="234"/>
      <c r="AH501" s="234"/>
      <c r="AI501" s="234"/>
      <c r="AJ501" s="234"/>
      <c r="AK501" s="234"/>
      <c r="AL501" s="234"/>
      <c r="AM501" s="234"/>
      <c r="AN501" s="234"/>
      <c r="AO501" s="234"/>
      <c r="AP501" s="234"/>
      <c r="AQ501" s="234"/>
      <c r="AR501" s="234"/>
      <c r="AS501" s="234"/>
      <c r="AT501" s="234"/>
      <c r="AU501" s="234"/>
      <c r="AV501" s="234"/>
      <c r="AW501" s="234"/>
      <c r="AX501" s="234"/>
      <c r="AY501" s="234"/>
      <c r="AZ501" s="234"/>
      <c r="BA501" s="234"/>
      <c r="BB501" s="234"/>
      <c r="BC501" s="234"/>
      <c r="BD501" s="234"/>
      <c r="BE501" s="234"/>
      <c r="BF501" s="234"/>
      <c r="BG501" s="234"/>
      <c r="BH501" s="234"/>
      <c r="BI501" s="234"/>
      <c r="BJ501" s="234"/>
      <c r="BK501" s="234"/>
      <c r="BL501" s="234"/>
      <c r="BM501" s="234"/>
      <c r="BN501" s="234"/>
      <c r="BO501" s="234"/>
      <c r="BP501" s="234"/>
      <c r="BQ501" s="234"/>
      <c r="BR501" s="234"/>
      <c r="BS501" s="234"/>
      <c r="BT501" s="234"/>
      <c r="BU501" s="234"/>
      <c r="BV501" s="234"/>
      <c r="BW501" s="234"/>
      <c r="BX501" s="234"/>
      <c r="BY501" s="234"/>
      <c r="BZ501" s="234"/>
      <c r="CA501" s="234"/>
      <c r="CB501" s="234"/>
      <c r="CC501" s="234"/>
      <c r="CD501" s="234"/>
      <c r="CE501" s="234"/>
      <c r="CF501" s="234"/>
      <c r="CG501" s="234"/>
      <c r="CH501" s="234"/>
      <c r="CI501" s="234"/>
      <c r="CJ501" s="234"/>
      <c r="CK501" s="234"/>
      <c r="CL501" s="234"/>
      <c r="CM501" s="234"/>
      <c r="CN501" s="234"/>
      <c r="CO501" s="234"/>
      <c r="CP501" s="234"/>
      <c r="CQ501" s="234"/>
      <c r="CR501" s="234"/>
      <c r="CS501" s="234"/>
      <c r="CT501" s="234"/>
      <c r="CU501" s="234"/>
      <c r="CV501" s="234"/>
      <c r="CW501" s="234"/>
      <c r="CX501" s="234"/>
      <c r="CY501" s="234"/>
      <c r="CZ501" s="234"/>
      <c r="DA501" s="234"/>
      <c r="DB501" s="234"/>
      <c r="DC501" s="234"/>
      <c r="DD501" s="234"/>
      <c r="DE501" s="234"/>
      <c r="DF501" s="234"/>
      <c r="DG501" s="234"/>
      <c r="DH501" s="234"/>
      <c r="DI501" s="234"/>
      <c r="DJ501" s="234"/>
      <c r="DK501" s="234"/>
      <c r="DL501" s="234"/>
      <c r="DM501" s="234"/>
      <c r="DN501" s="234"/>
      <c r="DO501" s="234"/>
      <c r="DP501" s="234"/>
      <c r="DQ501" s="234"/>
      <c r="DR501" s="234"/>
      <c r="DS501" s="234"/>
      <c r="DT501" s="234"/>
      <c r="DU501" s="234"/>
      <c r="DV501" s="234"/>
      <c r="DW501" s="234"/>
      <c r="DX501" s="234"/>
      <c r="DY501" s="234"/>
      <c r="DZ501" s="234"/>
      <c r="EA501" s="234"/>
      <c r="EB501" s="234"/>
      <c r="EC501" s="234"/>
      <c r="ED501" s="234"/>
      <c r="EE501" s="234"/>
      <c r="EF501" s="234"/>
      <c r="EG501" s="234"/>
      <c r="EH501" s="234"/>
      <c r="EI501" s="234"/>
      <c r="EJ501" s="234"/>
      <c r="EK501" s="234"/>
      <c r="EL501" s="234"/>
      <c r="EM501" s="234"/>
      <c r="EN501" s="234"/>
      <c r="EO501" s="234"/>
      <c r="EP501" s="234"/>
      <c r="EQ501" s="234"/>
      <c r="ER501" s="234"/>
      <c r="ES501" s="234"/>
      <c r="ET501" s="234"/>
      <c r="EU501" s="234"/>
      <c r="EV501" s="234"/>
      <c r="EW501" s="234"/>
      <c r="EX501" s="234"/>
      <c r="EY501" s="234"/>
      <c r="EZ501" s="234"/>
      <c r="FA501" s="234"/>
      <c r="FB501" s="234"/>
      <c r="FC501" s="234"/>
      <c r="FD501" s="234"/>
      <c r="FE501" s="234"/>
      <c r="FF501" s="234"/>
      <c r="FG501" s="234"/>
      <c r="FH501" s="234"/>
      <c r="FI501" s="234"/>
      <c r="FJ501" s="234"/>
      <c r="FK501" s="234"/>
      <c r="FL501" s="234"/>
      <c r="FM501" s="234"/>
      <c r="FN501" s="234"/>
      <c r="FO501" s="234"/>
      <c r="FP501" s="234"/>
      <c r="FQ501" s="234"/>
      <c r="FR501" s="234"/>
      <c r="FS501" s="234"/>
      <c r="FT501" s="234"/>
      <c r="FU501" s="234"/>
      <c r="FV501" s="234"/>
      <c r="FW501" s="234"/>
      <c r="FX501" s="234"/>
      <c r="FY501" s="234"/>
      <c r="FZ501" s="234"/>
      <c r="GA501" s="234"/>
      <c r="GB501" s="234"/>
      <c r="GC501" s="234"/>
      <c r="GD501" s="234"/>
      <c r="GE501" s="234"/>
      <c r="GF501" s="234"/>
      <c r="GG501" s="234"/>
      <c r="GH501" s="234"/>
      <c r="GI501" s="234"/>
      <c r="GJ501" s="234"/>
      <c r="GK501" s="234"/>
      <c r="GL501" s="234"/>
      <c r="GM501" s="234"/>
      <c r="GN501" s="234"/>
      <c r="GO501" s="234"/>
      <c r="GP501" s="234"/>
      <c r="GQ501" s="234"/>
      <c r="GR501" s="234"/>
      <c r="GS501" s="234"/>
      <c r="GT501" s="234"/>
      <c r="GU501" s="234"/>
      <c r="GV501" s="234"/>
      <c r="GW501" s="234"/>
      <c r="GX501" s="234"/>
      <c r="GY501" s="234"/>
      <c r="GZ501" s="234"/>
      <c r="HA501" s="234"/>
      <c r="HB501" s="234"/>
      <c r="HC501" s="234"/>
      <c r="HD501" s="234"/>
      <c r="HE501" s="234"/>
      <c r="HF501" s="234"/>
      <c r="HG501" s="234"/>
      <c r="HH501" s="234"/>
      <c r="HI501" s="234"/>
      <c r="HJ501" s="234"/>
      <c r="HK501" s="234"/>
      <c r="HL501" s="234"/>
      <c r="HM501" s="234"/>
      <c r="HN501" s="234"/>
      <c r="HO501" s="234"/>
      <c r="HP501" s="234"/>
      <c r="HQ501" s="234"/>
      <c r="HR501" s="234"/>
      <c r="HS501" s="234"/>
      <c r="HT501" s="234"/>
      <c r="HU501" s="234"/>
      <c r="HV501" s="234"/>
      <c r="HW501" s="234"/>
      <c r="HX501" s="234"/>
      <c r="HY501" s="234"/>
      <c r="HZ501" s="234"/>
      <c r="IA501" s="234"/>
      <c r="IB501" s="234"/>
      <c r="IC501" s="234"/>
      <c r="ID501" s="234"/>
      <c r="IE501" s="234"/>
      <c r="IF501" s="234"/>
      <c r="IG501" s="234"/>
      <c r="IH501" s="234"/>
      <c r="II501" s="234"/>
      <c r="IJ501" s="234"/>
      <c r="IK501" s="234"/>
      <c r="IL501" s="234"/>
      <c r="IM501" s="234"/>
      <c r="IN501" s="234"/>
      <c r="IO501" s="234"/>
      <c r="IP501" s="234"/>
      <c r="IQ501" s="234"/>
      <c r="IR501" s="234"/>
      <c r="IS501" s="234"/>
      <c r="IT501" s="234"/>
      <c r="IU501" s="234"/>
      <c r="IV501" s="234"/>
    </row>
    <row r="502" spans="1:256" s="360" customFormat="1" ht="66">
      <c r="A502" s="573" t="s">
        <v>8</v>
      </c>
      <c r="B502" s="149" t="s">
        <v>455</v>
      </c>
      <c r="C502" s="49" t="s">
        <v>51</v>
      </c>
      <c r="D502" s="147">
        <v>10.9</v>
      </c>
      <c r="E502" s="326"/>
      <c r="F502" s="539">
        <f>D502*E502</f>
        <v>0</v>
      </c>
      <c r="G502" s="381">
        <f>SUM(D593:D600)</f>
        <v>22</v>
      </c>
      <c r="H502" s="234"/>
      <c r="I502" s="234"/>
      <c r="J502" s="234"/>
      <c r="K502" s="234"/>
      <c r="L502" s="234"/>
      <c r="M502" s="234"/>
      <c r="N502" s="234"/>
      <c r="O502" s="234"/>
      <c r="P502" s="234"/>
      <c r="Q502" s="234"/>
      <c r="R502" s="234"/>
      <c r="S502" s="234"/>
      <c r="T502" s="234"/>
      <c r="U502" s="234"/>
      <c r="V502" s="234"/>
      <c r="W502" s="234"/>
      <c r="X502" s="234"/>
      <c r="Y502" s="234"/>
      <c r="Z502" s="234"/>
      <c r="AA502" s="234"/>
      <c r="AB502" s="234"/>
      <c r="AC502" s="234"/>
      <c r="AD502" s="234"/>
      <c r="AE502" s="234"/>
      <c r="AF502" s="234"/>
      <c r="AG502" s="234"/>
      <c r="AH502" s="234"/>
      <c r="AI502" s="234"/>
      <c r="AJ502" s="234"/>
      <c r="AK502" s="234"/>
      <c r="AL502" s="234"/>
      <c r="AM502" s="234"/>
      <c r="AN502" s="234"/>
      <c r="AO502" s="234"/>
      <c r="AP502" s="234"/>
      <c r="AQ502" s="234"/>
      <c r="AR502" s="234"/>
      <c r="AS502" s="234"/>
      <c r="AT502" s="234"/>
      <c r="AU502" s="234"/>
      <c r="AV502" s="234"/>
      <c r="AW502" s="234"/>
      <c r="AX502" s="234"/>
      <c r="AY502" s="234"/>
      <c r="AZ502" s="234"/>
      <c r="BA502" s="234"/>
      <c r="BB502" s="234"/>
      <c r="BC502" s="234"/>
      <c r="BD502" s="234"/>
      <c r="BE502" s="234"/>
      <c r="BF502" s="234"/>
      <c r="BG502" s="234"/>
      <c r="BH502" s="234"/>
      <c r="BI502" s="234"/>
      <c r="BJ502" s="234"/>
      <c r="BK502" s="234"/>
      <c r="BL502" s="234"/>
      <c r="BM502" s="234"/>
      <c r="BN502" s="234"/>
      <c r="BO502" s="234"/>
      <c r="BP502" s="234"/>
      <c r="BQ502" s="234"/>
      <c r="BR502" s="234"/>
      <c r="BS502" s="234"/>
      <c r="BT502" s="234"/>
      <c r="BU502" s="234"/>
      <c r="BV502" s="234"/>
      <c r="BW502" s="234"/>
      <c r="BX502" s="234"/>
      <c r="BY502" s="234"/>
      <c r="BZ502" s="234"/>
      <c r="CA502" s="234"/>
      <c r="CB502" s="234"/>
      <c r="CC502" s="234"/>
      <c r="CD502" s="234"/>
      <c r="CE502" s="234"/>
      <c r="CF502" s="234"/>
      <c r="CG502" s="234"/>
      <c r="CH502" s="234"/>
      <c r="CI502" s="234"/>
      <c r="CJ502" s="234"/>
      <c r="CK502" s="234"/>
      <c r="CL502" s="234"/>
      <c r="CM502" s="234"/>
      <c r="CN502" s="234"/>
      <c r="CO502" s="234"/>
      <c r="CP502" s="234"/>
      <c r="CQ502" s="234"/>
      <c r="CR502" s="234"/>
      <c r="CS502" s="234"/>
      <c r="CT502" s="234"/>
      <c r="CU502" s="234"/>
      <c r="CV502" s="234"/>
      <c r="CW502" s="234"/>
      <c r="CX502" s="234"/>
      <c r="CY502" s="234"/>
      <c r="CZ502" s="234"/>
      <c r="DA502" s="234"/>
      <c r="DB502" s="234"/>
      <c r="DC502" s="234"/>
      <c r="DD502" s="234"/>
      <c r="DE502" s="234"/>
      <c r="DF502" s="234"/>
      <c r="DG502" s="234"/>
      <c r="DH502" s="234"/>
      <c r="DI502" s="234"/>
      <c r="DJ502" s="234"/>
      <c r="DK502" s="234"/>
      <c r="DL502" s="234"/>
      <c r="DM502" s="234"/>
      <c r="DN502" s="234"/>
      <c r="DO502" s="234"/>
      <c r="DP502" s="234"/>
      <c r="DQ502" s="234"/>
      <c r="DR502" s="234"/>
      <c r="DS502" s="234"/>
      <c r="DT502" s="234"/>
      <c r="DU502" s="234"/>
      <c r="DV502" s="234"/>
      <c r="DW502" s="234"/>
      <c r="DX502" s="234"/>
      <c r="DY502" s="234"/>
      <c r="DZ502" s="234"/>
      <c r="EA502" s="234"/>
      <c r="EB502" s="234"/>
      <c r="EC502" s="234"/>
      <c r="ED502" s="234"/>
      <c r="EE502" s="234"/>
      <c r="EF502" s="234"/>
      <c r="EG502" s="234"/>
      <c r="EH502" s="234"/>
      <c r="EI502" s="234"/>
      <c r="EJ502" s="234"/>
      <c r="EK502" s="234"/>
      <c r="EL502" s="234"/>
      <c r="EM502" s="234"/>
      <c r="EN502" s="234"/>
      <c r="EO502" s="234"/>
      <c r="EP502" s="234"/>
      <c r="EQ502" s="234"/>
      <c r="ER502" s="234"/>
      <c r="ES502" s="234"/>
      <c r="ET502" s="234"/>
      <c r="EU502" s="234"/>
      <c r="EV502" s="234"/>
      <c r="EW502" s="234"/>
      <c r="EX502" s="234"/>
      <c r="EY502" s="234"/>
      <c r="EZ502" s="234"/>
      <c r="FA502" s="234"/>
      <c r="FB502" s="234"/>
      <c r="FC502" s="234"/>
      <c r="FD502" s="234"/>
      <c r="FE502" s="234"/>
      <c r="FF502" s="234"/>
      <c r="FG502" s="234"/>
      <c r="FH502" s="234"/>
      <c r="FI502" s="234"/>
      <c r="FJ502" s="234"/>
      <c r="FK502" s="234"/>
      <c r="FL502" s="234"/>
      <c r="FM502" s="234"/>
      <c r="FN502" s="234"/>
      <c r="FO502" s="234"/>
      <c r="FP502" s="234"/>
      <c r="FQ502" s="234"/>
      <c r="FR502" s="234"/>
      <c r="FS502" s="234"/>
      <c r="FT502" s="234"/>
      <c r="FU502" s="234"/>
      <c r="FV502" s="234"/>
      <c r="FW502" s="234"/>
      <c r="FX502" s="234"/>
      <c r="FY502" s="234"/>
      <c r="FZ502" s="234"/>
      <c r="GA502" s="234"/>
      <c r="GB502" s="234"/>
      <c r="GC502" s="234"/>
      <c r="GD502" s="234"/>
      <c r="GE502" s="234"/>
      <c r="GF502" s="234"/>
      <c r="GG502" s="234"/>
      <c r="GH502" s="234"/>
      <c r="GI502" s="234"/>
      <c r="GJ502" s="234"/>
      <c r="GK502" s="234"/>
      <c r="GL502" s="234"/>
      <c r="GM502" s="234"/>
      <c r="GN502" s="234"/>
      <c r="GO502" s="234"/>
      <c r="GP502" s="234"/>
      <c r="GQ502" s="234"/>
      <c r="GR502" s="234"/>
      <c r="GS502" s="234"/>
      <c r="GT502" s="234"/>
      <c r="GU502" s="234"/>
      <c r="GV502" s="234"/>
      <c r="GW502" s="234"/>
      <c r="GX502" s="234"/>
      <c r="GY502" s="234"/>
      <c r="GZ502" s="234"/>
      <c r="HA502" s="234"/>
      <c r="HB502" s="234"/>
      <c r="HC502" s="234"/>
      <c r="HD502" s="234"/>
      <c r="HE502" s="234"/>
      <c r="HF502" s="234"/>
      <c r="HG502" s="234"/>
      <c r="HH502" s="234"/>
      <c r="HI502" s="234"/>
      <c r="HJ502" s="234"/>
      <c r="HK502" s="234"/>
      <c r="HL502" s="234"/>
      <c r="HM502" s="234"/>
      <c r="HN502" s="234"/>
      <c r="HO502" s="234"/>
      <c r="HP502" s="234"/>
      <c r="HQ502" s="234"/>
      <c r="HR502" s="234"/>
      <c r="HS502" s="234"/>
      <c r="HT502" s="234"/>
      <c r="HU502" s="234"/>
      <c r="HV502" s="234"/>
      <c r="HW502" s="234"/>
      <c r="HX502" s="234"/>
      <c r="HY502" s="234"/>
      <c r="HZ502" s="234"/>
      <c r="IA502" s="234"/>
      <c r="IB502" s="234"/>
      <c r="IC502" s="234"/>
      <c r="ID502" s="234"/>
      <c r="IE502" s="234"/>
      <c r="IF502" s="234"/>
      <c r="IG502" s="234"/>
      <c r="IH502" s="234"/>
      <c r="II502" s="234"/>
      <c r="IJ502" s="234"/>
      <c r="IK502" s="234"/>
      <c r="IL502" s="234"/>
      <c r="IM502" s="234"/>
      <c r="IN502" s="234"/>
      <c r="IO502" s="234"/>
      <c r="IP502" s="234"/>
      <c r="IQ502" s="234"/>
      <c r="IR502" s="234"/>
      <c r="IS502" s="234"/>
      <c r="IT502" s="234"/>
      <c r="IU502" s="234"/>
      <c r="IV502" s="234"/>
    </row>
    <row r="503" spans="1:256" s="360" customFormat="1">
      <c r="A503" s="573"/>
      <c r="B503" s="138"/>
      <c r="C503" s="59"/>
      <c r="D503" s="59"/>
      <c r="E503" s="59"/>
      <c r="F503" s="59"/>
      <c r="G503" s="234"/>
      <c r="H503" s="234"/>
      <c r="I503" s="234"/>
      <c r="J503" s="234"/>
      <c r="K503" s="234"/>
      <c r="L503" s="234"/>
      <c r="M503" s="234"/>
      <c r="N503" s="234"/>
      <c r="O503" s="234"/>
      <c r="P503" s="234"/>
      <c r="Q503" s="234"/>
      <c r="R503" s="234"/>
      <c r="S503" s="234"/>
      <c r="T503" s="234"/>
      <c r="U503" s="234"/>
      <c r="V503" s="234"/>
      <c r="W503" s="234"/>
      <c r="X503" s="234"/>
      <c r="Y503" s="234"/>
      <c r="Z503" s="234"/>
      <c r="AA503" s="234"/>
      <c r="AB503" s="234"/>
      <c r="AC503" s="234"/>
      <c r="AD503" s="234"/>
      <c r="AE503" s="234"/>
      <c r="AF503" s="234"/>
      <c r="AG503" s="234"/>
      <c r="AH503" s="234"/>
      <c r="AI503" s="234"/>
      <c r="AJ503" s="234"/>
      <c r="AK503" s="234"/>
      <c r="AL503" s="234"/>
      <c r="AM503" s="234"/>
      <c r="AN503" s="234"/>
      <c r="AO503" s="234"/>
      <c r="AP503" s="234"/>
      <c r="AQ503" s="234"/>
      <c r="AR503" s="234"/>
      <c r="AS503" s="234"/>
      <c r="AT503" s="234"/>
      <c r="AU503" s="234"/>
      <c r="AV503" s="234"/>
      <c r="AW503" s="234"/>
      <c r="AX503" s="234"/>
      <c r="AY503" s="234"/>
      <c r="AZ503" s="234"/>
      <c r="BA503" s="234"/>
      <c r="BB503" s="234"/>
      <c r="BC503" s="234"/>
      <c r="BD503" s="234"/>
      <c r="BE503" s="234"/>
      <c r="BF503" s="234"/>
      <c r="BG503" s="234"/>
      <c r="BH503" s="234"/>
      <c r="BI503" s="234"/>
      <c r="BJ503" s="234"/>
      <c r="BK503" s="234"/>
      <c r="BL503" s="234"/>
      <c r="BM503" s="234"/>
      <c r="BN503" s="234"/>
      <c r="BO503" s="234"/>
      <c r="BP503" s="234"/>
      <c r="BQ503" s="234"/>
      <c r="BR503" s="234"/>
      <c r="BS503" s="234"/>
      <c r="BT503" s="234"/>
      <c r="BU503" s="234"/>
      <c r="BV503" s="234"/>
      <c r="BW503" s="234"/>
      <c r="BX503" s="234"/>
      <c r="BY503" s="234"/>
      <c r="BZ503" s="234"/>
      <c r="CA503" s="234"/>
      <c r="CB503" s="234"/>
      <c r="CC503" s="234"/>
      <c r="CD503" s="234"/>
      <c r="CE503" s="234"/>
      <c r="CF503" s="234"/>
      <c r="CG503" s="234"/>
      <c r="CH503" s="234"/>
      <c r="CI503" s="234"/>
      <c r="CJ503" s="234"/>
      <c r="CK503" s="234"/>
      <c r="CL503" s="234"/>
      <c r="CM503" s="234"/>
      <c r="CN503" s="234"/>
      <c r="CO503" s="234"/>
      <c r="CP503" s="234"/>
      <c r="CQ503" s="234"/>
      <c r="CR503" s="234"/>
      <c r="CS503" s="234"/>
      <c r="CT503" s="234"/>
      <c r="CU503" s="234"/>
      <c r="CV503" s="234"/>
      <c r="CW503" s="234"/>
      <c r="CX503" s="234"/>
      <c r="CY503" s="234"/>
      <c r="CZ503" s="234"/>
      <c r="DA503" s="234"/>
      <c r="DB503" s="234"/>
      <c r="DC503" s="234"/>
      <c r="DD503" s="234"/>
      <c r="DE503" s="234"/>
      <c r="DF503" s="234"/>
      <c r="DG503" s="234"/>
      <c r="DH503" s="234"/>
      <c r="DI503" s="234"/>
      <c r="DJ503" s="234"/>
      <c r="DK503" s="234"/>
      <c r="DL503" s="234"/>
      <c r="DM503" s="234"/>
      <c r="DN503" s="234"/>
      <c r="DO503" s="234"/>
      <c r="DP503" s="234"/>
      <c r="DQ503" s="234"/>
      <c r="DR503" s="234"/>
      <c r="DS503" s="234"/>
      <c r="DT503" s="234"/>
      <c r="DU503" s="234"/>
      <c r="DV503" s="234"/>
      <c r="DW503" s="234"/>
      <c r="DX503" s="234"/>
      <c r="DY503" s="234"/>
      <c r="DZ503" s="234"/>
      <c r="EA503" s="234"/>
      <c r="EB503" s="234"/>
      <c r="EC503" s="234"/>
      <c r="ED503" s="234"/>
      <c r="EE503" s="234"/>
      <c r="EF503" s="234"/>
      <c r="EG503" s="234"/>
      <c r="EH503" s="234"/>
      <c r="EI503" s="234"/>
      <c r="EJ503" s="234"/>
      <c r="EK503" s="234"/>
      <c r="EL503" s="234"/>
      <c r="EM503" s="234"/>
      <c r="EN503" s="234"/>
      <c r="EO503" s="234"/>
      <c r="EP503" s="234"/>
      <c r="EQ503" s="234"/>
      <c r="ER503" s="234"/>
      <c r="ES503" s="234"/>
      <c r="ET503" s="234"/>
      <c r="EU503" s="234"/>
      <c r="EV503" s="234"/>
      <c r="EW503" s="234"/>
      <c r="EX503" s="234"/>
      <c r="EY503" s="234"/>
      <c r="EZ503" s="234"/>
      <c r="FA503" s="234"/>
      <c r="FB503" s="234"/>
      <c r="FC503" s="234"/>
      <c r="FD503" s="234"/>
      <c r="FE503" s="234"/>
      <c r="FF503" s="234"/>
      <c r="FG503" s="234"/>
      <c r="FH503" s="234"/>
      <c r="FI503" s="234"/>
      <c r="FJ503" s="234"/>
      <c r="FK503" s="234"/>
      <c r="FL503" s="234"/>
      <c r="FM503" s="234"/>
      <c r="FN503" s="234"/>
      <c r="FO503" s="234"/>
      <c r="FP503" s="234"/>
      <c r="FQ503" s="234"/>
      <c r="FR503" s="234"/>
      <c r="FS503" s="234"/>
      <c r="FT503" s="234"/>
      <c r="FU503" s="234"/>
      <c r="FV503" s="234"/>
      <c r="FW503" s="234"/>
      <c r="FX503" s="234"/>
      <c r="FY503" s="234"/>
      <c r="FZ503" s="234"/>
      <c r="GA503" s="234"/>
      <c r="GB503" s="234"/>
      <c r="GC503" s="234"/>
      <c r="GD503" s="234"/>
      <c r="GE503" s="234"/>
      <c r="GF503" s="234"/>
      <c r="GG503" s="234"/>
      <c r="GH503" s="234"/>
      <c r="GI503" s="234"/>
      <c r="GJ503" s="234"/>
      <c r="GK503" s="234"/>
      <c r="GL503" s="234"/>
      <c r="GM503" s="234"/>
      <c r="GN503" s="234"/>
      <c r="GO503" s="234"/>
      <c r="GP503" s="234"/>
      <c r="GQ503" s="234"/>
      <c r="GR503" s="234"/>
      <c r="GS503" s="234"/>
      <c r="GT503" s="234"/>
      <c r="GU503" s="234"/>
      <c r="GV503" s="234"/>
      <c r="GW503" s="234"/>
      <c r="GX503" s="234"/>
      <c r="GY503" s="234"/>
      <c r="GZ503" s="234"/>
      <c r="HA503" s="234"/>
      <c r="HB503" s="234"/>
      <c r="HC503" s="234"/>
      <c r="HD503" s="234"/>
      <c r="HE503" s="234"/>
      <c r="HF503" s="234"/>
      <c r="HG503" s="234"/>
      <c r="HH503" s="234"/>
      <c r="HI503" s="234"/>
      <c r="HJ503" s="234"/>
      <c r="HK503" s="234"/>
      <c r="HL503" s="234"/>
      <c r="HM503" s="234"/>
      <c r="HN503" s="234"/>
      <c r="HO503" s="234"/>
      <c r="HP503" s="234"/>
      <c r="HQ503" s="234"/>
      <c r="HR503" s="234"/>
      <c r="HS503" s="234"/>
      <c r="HT503" s="234"/>
      <c r="HU503" s="234"/>
      <c r="HV503" s="234"/>
      <c r="HW503" s="234"/>
      <c r="HX503" s="234"/>
      <c r="HY503" s="234"/>
      <c r="HZ503" s="234"/>
      <c r="IA503" s="234"/>
      <c r="IB503" s="234"/>
      <c r="IC503" s="234"/>
      <c r="ID503" s="234"/>
      <c r="IE503" s="234"/>
      <c r="IF503" s="234"/>
      <c r="IG503" s="234"/>
      <c r="IH503" s="234"/>
      <c r="II503" s="234"/>
      <c r="IJ503" s="234"/>
      <c r="IK503" s="234"/>
      <c r="IL503" s="234"/>
      <c r="IM503" s="234"/>
      <c r="IN503" s="234"/>
      <c r="IO503" s="234"/>
      <c r="IP503" s="234"/>
      <c r="IQ503" s="234"/>
      <c r="IR503" s="234"/>
      <c r="IS503" s="234"/>
      <c r="IT503" s="234"/>
      <c r="IU503" s="234"/>
      <c r="IV503" s="234"/>
    </row>
    <row r="504" spans="1:256" s="360" customFormat="1" ht="60.6" customHeight="1">
      <c r="A504" s="573" t="s">
        <v>24</v>
      </c>
      <c r="B504" s="327" t="s">
        <v>456</v>
      </c>
      <c r="C504" s="49" t="s">
        <v>51</v>
      </c>
      <c r="D504" s="593">
        <v>12</v>
      </c>
      <c r="E504" s="710"/>
      <c r="F504" s="539">
        <f>D504*E504</f>
        <v>0</v>
      </c>
      <c r="G504" s="234"/>
      <c r="H504" s="234"/>
      <c r="I504" s="234"/>
      <c r="J504" s="234"/>
      <c r="K504" s="234"/>
      <c r="L504" s="234"/>
      <c r="M504" s="234"/>
      <c r="N504" s="234"/>
      <c r="O504" s="234"/>
      <c r="P504" s="234"/>
      <c r="Q504" s="234"/>
      <c r="R504" s="234"/>
      <c r="S504" s="234"/>
      <c r="T504" s="234"/>
      <c r="U504" s="234"/>
      <c r="V504" s="234"/>
      <c r="W504" s="234"/>
      <c r="X504" s="234"/>
      <c r="Y504" s="234"/>
      <c r="Z504" s="234"/>
      <c r="AA504" s="234"/>
      <c r="AB504" s="234"/>
      <c r="AC504" s="234"/>
      <c r="AD504" s="234"/>
      <c r="AE504" s="234"/>
      <c r="AF504" s="234"/>
      <c r="AG504" s="234"/>
      <c r="AH504" s="234"/>
      <c r="AI504" s="234"/>
      <c r="AJ504" s="234"/>
      <c r="AK504" s="234"/>
      <c r="AL504" s="234"/>
      <c r="AM504" s="234"/>
      <c r="AN504" s="234"/>
      <c r="AO504" s="234"/>
      <c r="AP504" s="234"/>
      <c r="AQ504" s="234"/>
      <c r="AR504" s="234"/>
      <c r="AS504" s="234"/>
      <c r="AT504" s="234"/>
      <c r="AU504" s="234"/>
      <c r="AV504" s="234"/>
      <c r="AW504" s="234"/>
      <c r="AX504" s="234"/>
      <c r="AY504" s="234"/>
      <c r="AZ504" s="234"/>
      <c r="BA504" s="234"/>
      <c r="BB504" s="234"/>
      <c r="BC504" s="234"/>
      <c r="BD504" s="234"/>
      <c r="BE504" s="234"/>
      <c r="BF504" s="234"/>
      <c r="BG504" s="234"/>
      <c r="BH504" s="234"/>
      <c r="BI504" s="234"/>
      <c r="BJ504" s="234"/>
      <c r="BK504" s="234"/>
      <c r="BL504" s="234"/>
      <c r="BM504" s="234"/>
      <c r="BN504" s="234"/>
      <c r="BO504" s="234"/>
      <c r="BP504" s="234"/>
      <c r="BQ504" s="234"/>
      <c r="BR504" s="234"/>
      <c r="BS504" s="234"/>
      <c r="BT504" s="234"/>
      <c r="BU504" s="234"/>
      <c r="BV504" s="234"/>
      <c r="BW504" s="234"/>
      <c r="BX504" s="234"/>
      <c r="BY504" s="234"/>
      <c r="BZ504" s="234"/>
      <c r="CA504" s="234"/>
      <c r="CB504" s="234"/>
      <c r="CC504" s="234"/>
      <c r="CD504" s="234"/>
      <c r="CE504" s="234"/>
      <c r="CF504" s="234"/>
      <c r="CG504" s="234"/>
      <c r="CH504" s="234"/>
      <c r="CI504" s="234"/>
      <c r="CJ504" s="234"/>
      <c r="CK504" s="234"/>
      <c r="CL504" s="234"/>
      <c r="CM504" s="234"/>
      <c r="CN504" s="234"/>
      <c r="CO504" s="234"/>
      <c r="CP504" s="234"/>
      <c r="CQ504" s="234"/>
      <c r="CR504" s="234"/>
      <c r="CS504" s="234"/>
      <c r="CT504" s="234"/>
      <c r="CU504" s="234"/>
      <c r="CV504" s="234"/>
      <c r="CW504" s="234"/>
      <c r="CX504" s="234"/>
      <c r="CY504" s="234"/>
      <c r="CZ504" s="234"/>
      <c r="DA504" s="234"/>
      <c r="DB504" s="234"/>
      <c r="DC504" s="234"/>
      <c r="DD504" s="234"/>
      <c r="DE504" s="234"/>
      <c r="DF504" s="234"/>
      <c r="DG504" s="234"/>
      <c r="DH504" s="234"/>
      <c r="DI504" s="234"/>
      <c r="DJ504" s="234"/>
      <c r="DK504" s="234"/>
      <c r="DL504" s="234"/>
      <c r="DM504" s="234"/>
      <c r="DN504" s="234"/>
      <c r="DO504" s="234"/>
      <c r="DP504" s="234"/>
      <c r="DQ504" s="234"/>
      <c r="DR504" s="234"/>
      <c r="DS504" s="234"/>
      <c r="DT504" s="234"/>
      <c r="DU504" s="234"/>
      <c r="DV504" s="234"/>
      <c r="DW504" s="234"/>
      <c r="DX504" s="234"/>
      <c r="DY504" s="234"/>
      <c r="DZ504" s="234"/>
      <c r="EA504" s="234"/>
      <c r="EB504" s="234"/>
      <c r="EC504" s="234"/>
      <c r="ED504" s="234"/>
      <c r="EE504" s="234"/>
      <c r="EF504" s="234"/>
      <c r="EG504" s="234"/>
      <c r="EH504" s="234"/>
      <c r="EI504" s="234"/>
      <c r="EJ504" s="234"/>
      <c r="EK504" s="234"/>
      <c r="EL504" s="234"/>
      <c r="EM504" s="234"/>
      <c r="EN504" s="234"/>
      <c r="EO504" s="234"/>
      <c r="EP504" s="234"/>
      <c r="EQ504" s="234"/>
      <c r="ER504" s="234"/>
      <c r="ES504" s="234"/>
      <c r="ET504" s="234"/>
      <c r="EU504" s="234"/>
      <c r="EV504" s="234"/>
      <c r="EW504" s="234"/>
      <c r="EX504" s="234"/>
      <c r="EY504" s="234"/>
      <c r="EZ504" s="234"/>
      <c r="FA504" s="234"/>
      <c r="FB504" s="234"/>
      <c r="FC504" s="234"/>
      <c r="FD504" s="234"/>
      <c r="FE504" s="234"/>
      <c r="FF504" s="234"/>
      <c r="FG504" s="234"/>
      <c r="FH504" s="234"/>
      <c r="FI504" s="234"/>
      <c r="FJ504" s="234"/>
      <c r="FK504" s="234"/>
      <c r="FL504" s="234"/>
      <c r="FM504" s="234"/>
      <c r="FN504" s="234"/>
      <c r="FO504" s="234"/>
      <c r="FP504" s="234"/>
      <c r="FQ504" s="234"/>
      <c r="FR504" s="234"/>
      <c r="FS504" s="234"/>
      <c r="FT504" s="234"/>
      <c r="FU504" s="234"/>
      <c r="FV504" s="234"/>
      <c r="FW504" s="234"/>
      <c r="FX504" s="234"/>
      <c r="FY504" s="234"/>
      <c r="FZ504" s="234"/>
      <c r="GA504" s="234"/>
      <c r="GB504" s="234"/>
      <c r="GC504" s="234"/>
      <c r="GD504" s="234"/>
      <c r="GE504" s="234"/>
      <c r="GF504" s="234"/>
      <c r="GG504" s="234"/>
      <c r="GH504" s="234"/>
      <c r="GI504" s="234"/>
      <c r="GJ504" s="234"/>
      <c r="GK504" s="234"/>
      <c r="GL504" s="234"/>
      <c r="GM504" s="234"/>
      <c r="GN504" s="234"/>
      <c r="GO504" s="234"/>
      <c r="GP504" s="234"/>
      <c r="GQ504" s="234"/>
      <c r="GR504" s="234"/>
      <c r="GS504" s="234"/>
      <c r="GT504" s="234"/>
      <c r="GU504" s="234"/>
      <c r="GV504" s="234"/>
      <c r="GW504" s="234"/>
      <c r="GX504" s="234"/>
      <c r="GY504" s="234"/>
      <c r="GZ504" s="234"/>
      <c r="HA504" s="234"/>
      <c r="HB504" s="234"/>
      <c r="HC504" s="234"/>
      <c r="HD504" s="234"/>
      <c r="HE504" s="234"/>
      <c r="HF504" s="234"/>
      <c r="HG504" s="234"/>
      <c r="HH504" s="234"/>
      <c r="HI504" s="234"/>
      <c r="HJ504" s="234"/>
      <c r="HK504" s="234"/>
      <c r="HL504" s="234"/>
      <c r="HM504" s="234"/>
      <c r="HN504" s="234"/>
      <c r="HO504" s="234"/>
      <c r="HP504" s="234"/>
      <c r="HQ504" s="234"/>
      <c r="HR504" s="234"/>
      <c r="HS504" s="234"/>
      <c r="HT504" s="234"/>
      <c r="HU504" s="234"/>
      <c r="HV504" s="234"/>
      <c r="HW504" s="234"/>
      <c r="HX504" s="234"/>
      <c r="HY504" s="234"/>
      <c r="HZ504" s="234"/>
      <c r="IA504" s="234"/>
      <c r="IB504" s="234"/>
      <c r="IC504" s="234"/>
      <c r="ID504" s="234"/>
      <c r="IE504" s="234"/>
      <c r="IF504" s="234"/>
      <c r="IG504" s="234"/>
      <c r="IH504" s="234"/>
      <c r="II504" s="234"/>
      <c r="IJ504" s="234"/>
      <c r="IK504" s="234"/>
      <c r="IL504" s="234"/>
      <c r="IM504" s="234"/>
      <c r="IN504" s="234"/>
      <c r="IO504" s="234"/>
      <c r="IP504" s="234"/>
      <c r="IQ504" s="234"/>
      <c r="IR504" s="234"/>
      <c r="IS504" s="234"/>
      <c r="IT504" s="234"/>
      <c r="IU504" s="234"/>
      <c r="IV504" s="234"/>
    </row>
    <row r="505" spans="1:256" s="360" customFormat="1">
      <c r="A505" s="573"/>
      <c r="B505" s="494"/>
      <c r="C505" s="59"/>
      <c r="D505" s="59"/>
      <c r="E505" s="59"/>
      <c r="F505" s="59"/>
      <c r="G505" s="234"/>
      <c r="H505" s="234"/>
      <c r="I505" s="234"/>
      <c r="J505" s="234"/>
      <c r="K505" s="234"/>
      <c r="L505" s="234"/>
      <c r="M505" s="234"/>
      <c r="N505" s="234"/>
      <c r="O505" s="234"/>
      <c r="P505" s="234"/>
      <c r="Q505" s="234"/>
      <c r="R505" s="234"/>
      <c r="S505" s="234"/>
      <c r="T505" s="234"/>
      <c r="U505" s="234"/>
      <c r="V505" s="234"/>
      <c r="W505" s="234"/>
      <c r="X505" s="234"/>
      <c r="Y505" s="234"/>
      <c r="Z505" s="234"/>
      <c r="AA505" s="234"/>
      <c r="AB505" s="234"/>
      <c r="AC505" s="234"/>
      <c r="AD505" s="234"/>
      <c r="AE505" s="234"/>
      <c r="AF505" s="234"/>
      <c r="AG505" s="234"/>
      <c r="AH505" s="234"/>
      <c r="AI505" s="234"/>
      <c r="AJ505" s="234"/>
      <c r="AK505" s="234"/>
      <c r="AL505" s="234"/>
      <c r="AM505" s="234"/>
      <c r="AN505" s="234"/>
      <c r="AO505" s="234"/>
      <c r="AP505" s="234"/>
      <c r="AQ505" s="234"/>
      <c r="AR505" s="234"/>
      <c r="AS505" s="234"/>
      <c r="AT505" s="234"/>
      <c r="AU505" s="234"/>
      <c r="AV505" s="234"/>
      <c r="AW505" s="234"/>
      <c r="AX505" s="234"/>
      <c r="AY505" s="234"/>
      <c r="AZ505" s="234"/>
      <c r="BA505" s="234"/>
      <c r="BB505" s="234"/>
      <c r="BC505" s="234"/>
      <c r="BD505" s="234"/>
      <c r="BE505" s="234"/>
      <c r="BF505" s="234"/>
      <c r="BG505" s="234"/>
      <c r="BH505" s="234"/>
      <c r="BI505" s="234"/>
      <c r="BJ505" s="234"/>
      <c r="BK505" s="234"/>
      <c r="BL505" s="234"/>
      <c r="BM505" s="234"/>
      <c r="BN505" s="234"/>
      <c r="BO505" s="234"/>
      <c r="BP505" s="234"/>
      <c r="BQ505" s="234"/>
      <c r="BR505" s="234"/>
      <c r="BS505" s="234"/>
      <c r="BT505" s="234"/>
      <c r="BU505" s="234"/>
      <c r="BV505" s="234"/>
      <c r="BW505" s="234"/>
      <c r="BX505" s="234"/>
      <c r="BY505" s="234"/>
      <c r="BZ505" s="234"/>
      <c r="CA505" s="234"/>
      <c r="CB505" s="234"/>
      <c r="CC505" s="234"/>
      <c r="CD505" s="234"/>
      <c r="CE505" s="234"/>
      <c r="CF505" s="234"/>
      <c r="CG505" s="234"/>
      <c r="CH505" s="234"/>
      <c r="CI505" s="234"/>
      <c r="CJ505" s="234"/>
      <c r="CK505" s="234"/>
      <c r="CL505" s="234"/>
      <c r="CM505" s="234"/>
      <c r="CN505" s="234"/>
      <c r="CO505" s="234"/>
      <c r="CP505" s="234"/>
      <c r="CQ505" s="234"/>
      <c r="CR505" s="234"/>
      <c r="CS505" s="234"/>
      <c r="CT505" s="234"/>
      <c r="CU505" s="234"/>
      <c r="CV505" s="234"/>
      <c r="CW505" s="234"/>
      <c r="CX505" s="234"/>
      <c r="CY505" s="234"/>
      <c r="CZ505" s="234"/>
      <c r="DA505" s="234"/>
      <c r="DB505" s="234"/>
      <c r="DC505" s="234"/>
      <c r="DD505" s="234"/>
      <c r="DE505" s="234"/>
      <c r="DF505" s="234"/>
      <c r="DG505" s="234"/>
      <c r="DH505" s="234"/>
      <c r="DI505" s="234"/>
      <c r="DJ505" s="234"/>
      <c r="DK505" s="234"/>
      <c r="DL505" s="234"/>
      <c r="DM505" s="234"/>
      <c r="DN505" s="234"/>
      <c r="DO505" s="234"/>
      <c r="DP505" s="234"/>
      <c r="DQ505" s="234"/>
      <c r="DR505" s="234"/>
      <c r="DS505" s="234"/>
      <c r="DT505" s="234"/>
      <c r="DU505" s="234"/>
      <c r="DV505" s="234"/>
      <c r="DW505" s="234"/>
      <c r="DX505" s="234"/>
      <c r="DY505" s="234"/>
      <c r="DZ505" s="234"/>
      <c r="EA505" s="234"/>
      <c r="EB505" s="234"/>
      <c r="EC505" s="234"/>
      <c r="ED505" s="234"/>
      <c r="EE505" s="234"/>
      <c r="EF505" s="234"/>
      <c r="EG505" s="234"/>
      <c r="EH505" s="234"/>
      <c r="EI505" s="234"/>
      <c r="EJ505" s="234"/>
      <c r="EK505" s="234"/>
      <c r="EL505" s="234"/>
      <c r="EM505" s="234"/>
      <c r="EN505" s="234"/>
      <c r="EO505" s="234"/>
      <c r="EP505" s="234"/>
      <c r="EQ505" s="234"/>
      <c r="ER505" s="234"/>
      <c r="ES505" s="234"/>
      <c r="ET505" s="234"/>
      <c r="EU505" s="234"/>
      <c r="EV505" s="234"/>
      <c r="EW505" s="234"/>
      <c r="EX505" s="234"/>
      <c r="EY505" s="234"/>
      <c r="EZ505" s="234"/>
      <c r="FA505" s="234"/>
      <c r="FB505" s="234"/>
      <c r="FC505" s="234"/>
      <c r="FD505" s="234"/>
      <c r="FE505" s="234"/>
      <c r="FF505" s="234"/>
      <c r="FG505" s="234"/>
      <c r="FH505" s="234"/>
      <c r="FI505" s="234"/>
      <c r="FJ505" s="234"/>
      <c r="FK505" s="234"/>
      <c r="FL505" s="234"/>
      <c r="FM505" s="234"/>
      <c r="FN505" s="234"/>
      <c r="FO505" s="234"/>
      <c r="FP505" s="234"/>
      <c r="FQ505" s="234"/>
      <c r="FR505" s="234"/>
      <c r="FS505" s="234"/>
      <c r="FT505" s="234"/>
      <c r="FU505" s="234"/>
      <c r="FV505" s="234"/>
      <c r="FW505" s="234"/>
      <c r="FX505" s="234"/>
      <c r="FY505" s="234"/>
      <c r="FZ505" s="234"/>
      <c r="GA505" s="234"/>
      <c r="GB505" s="234"/>
      <c r="GC505" s="234"/>
      <c r="GD505" s="234"/>
      <c r="GE505" s="234"/>
      <c r="GF505" s="234"/>
      <c r="GG505" s="234"/>
      <c r="GH505" s="234"/>
      <c r="GI505" s="234"/>
      <c r="GJ505" s="234"/>
      <c r="GK505" s="234"/>
      <c r="GL505" s="234"/>
      <c r="GM505" s="234"/>
      <c r="GN505" s="234"/>
      <c r="GO505" s="234"/>
      <c r="GP505" s="234"/>
      <c r="GQ505" s="234"/>
      <c r="GR505" s="234"/>
      <c r="GS505" s="234"/>
      <c r="GT505" s="234"/>
      <c r="GU505" s="234"/>
      <c r="GV505" s="234"/>
      <c r="GW505" s="234"/>
      <c r="GX505" s="234"/>
      <c r="GY505" s="234"/>
      <c r="GZ505" s="234"/>
      <c r="HA505" s="234"/>
      <c r="HB505" s="234"/>
      <c r="HC505" s="234"/>
      <c r="HD505" s="234"/>
      <c r="HE505" s="234"/>
      <c r="HF505" s="234"/>
      <c r="HG505" s="234"/>
      <c r="HH505" s="234"/>
      <c r="HI505" s="234"/>
      <c r="HJ505" s="234"/>
      <c r="HK505" s="234"/>
      <c r="HL505" s="234"/>
      <c r="HM505" s="234"/>
      <c r="HN505" s="234"/>
      <c r="HO505" s="234"/>
      <c r="HP505" s="234"/>
      <c r="HQ505" s="234"/>
      <c r="HR505" s="234"/>
      <c r="HS505" s="234"/>
      <c r="HT505" s="234"/>
      <c r="HU505" s="234"/>
      <c r="HV505" s="234"/>
      <c r="HW505" s="234"/>
      <c r="HX505" s="234"/>
      <c r="HY505" s="234"/>
      <c r="HZ505" s="234"/>
      <c r="IA505" s="234"/>
      <c r="IB505" s="234"/>
      <c r="IC505" s="234"/>
      <c r="ID505" s="234"/>
      <c r="IE505" s="234"/>
      <c r="IF505" s="234"/>
      <c r="IG505" s="234"/>
      <c r="IH505" s="234"/>
      <c r="II505" s="234"/>
      <c r="IJ505" s="234"/>
      <c r="IK505" s="234"/>
      <c r="IL505" s="234"/>
      <c r="IM505" s="234"/>
      <c r="IN505" s="234"/>
      <c r="IO505" s="234"/>
      <c r="IP505" s="234"/>
      <c r="IQ505" s="234"/>
      <c r="IR505" s="234"/>
      <c r="IS505" s="234"/>
      <c r="IT505" s="234"/>
      <c r="IU505" s="234"/>
      <c r="IV505" s="234"/>
    </row>
    <row r="506" spans="1:256" s="234" customFormat="1" ht="82.8" customHeight="1">
      <c r="A506" s="573" t="s">
        <v>25</v>
      </c>
      <c r="B506" s="136" t="s">
        <v>457</v>
      </c>
      <c r="C506" s="687" t="s">
        <v>12</v>
      </c>
      <c r="D506" s="594">
        <v>1</v>
      </c>
      <c r="E506" s="326"/>
      <c r="F506" s="539">
        <f>D506*E506</f>
        <v>0</v>
      </c>
      <c r="G506" s="360"/>
      <c r="H506" s="360"/>
      <c r="I506" s="360"/>
      <c r="J506" s="360"/>
      <c r="K506" s="360"/>
      <c r="L506" s="360"/>
      <c r="M506" s="360"/>
      <c r="N506" s="360"/>
      <c r="O506" s="360"/>
      <c r="P506" s="360"/>
      <c r="Q506" s="360"/>
      <c r="R506" s="360"/>
      <c r="S506" s="360"/>
      <c r="T506" s="360"/>
      <c r="U506" s="360"/>
      <c r="V506" s="360"/>
      <c r="W506" s="360"/>
      <c r="X506" s="360"/>
      <c r="Y506" s="360"/>
      <c r="Z506" s="360"/>
      <c r="AA506" s="360"/>
      <c r="AB506" s="360"/>
      <c r="AC506" s="360"/>
      <c r="AD506" s="360"/>
      <c r="AE506" s="360"/>
      <c r="AF506" s="360"/>
      <c r="AG506" s="360"/>
      <c r="AH506" s="360"/>
      <c r="AI506" s="360"/>
      <c r="AJ506" s="360"/>
      <c r="AK506" s="360"/>
      <c r="AL506" s="360"/>
      <c r="AM506" s="360"/>
      <c r="AN506" s="360"/>
      <c r="AO506" s="360"/>
      <c r="AP506" s="360"/>
      <c r="AQ506" s="360"/>
      <c r="AR506" s="360"/>
      <c r="AS506" s="360"/>
      <c r="AT506" s="360"/>
      <c r="AU506" s="360"/>
      <c r="AV506" s="360"/>
      <c r="AW506" s="360"/>
      <c r="AX506" s="360"/>
      <c r="AY506" s="360"/>
      <c r="AZ506" s="360"/>
      <c r="BA506" s="360"/>
      <c r="BB506" s="360"/>
      <c r="BC506" s="360"/>
      <c r="BD506" s="360"/>
      <c r="BE506" s="360"/>
      <c r="BF506" s="360"/>
      <c r="BG506" s="360"/>
      <c r="BH506" s="360"/>
      <c r="BI506" s="360"/>
      <c r="BJ506" s="360"/>
      <c r="BK506" s="360"/>
      <c r="BL506" s="360"/>
      <c r="BM506" s="360"/>
      <c r="BN506" s="360"/>
      <c r="BO506" s="360"/>
      <c r="BP506" s="360"/>
      <c r="BQ506" s="360"/>
      <c r="BR506" s="360"/>
      <c r="BS506" s="360"/>
      <c r="BT506" s="360"/>
      <c r="BU506" s="360"/>
      <c r="BV506" s="360"/>
      <c r="BW506" s="360"/>
      <c r="BX506" s="360"/>
      <c r="BY506" s="360"/>
      <c r="BZ506" s="360"/>
      <c r="CA506" s="360"/>
      <c r="CB506" s="360"/>
      <c r="CC506" s="360"/>
      <c r="CD506" s="360"/>
      <c r="CE506" s="360"/>
      <c r="CF506" s="360"/>
      <c r="CG506" s="360"/>
      <c r="CH506" s="360"/>
      <c r="CI506" s="360"/>
      <c r="CJ506" s="360"/>
      <c r="CK506" s="360"/>
      <c r="CL506" s="360"/>
      <c r="CM506" s="360"/>
      <c r="CN506" s="360"/>
      <c r="CO506" s="360"/>
      <c r="CP506" s="360"/>
      <c r="CQ506" s="360"/>
      <c r="CR506" s="360"/>
      <c r="CS506" s="360"/>
      <c r="CT506" s="360"/>
      <c r="CU506" s="360"/>
      <c r="CV506" s="360"/>
      <c r="CW506" s="360"/>
      <c r="CX506" s="360"/>
      <c r="CY506" s="360"/>
      <c r="CZ506" s="360"/>
      <c r="DA506" s="360"/>
      <c r="DB506" s="360"/>
      <c r="DC506" s="360"/>
      <c r="DD506" s="360"/>
      <c r="DE506" s="360"/>
      <c r="DF506" s="360"/>
      <c r="DG506" s="360"/>
      <c r="DH506" s="360"/>
      <c r="DI506" s="360"/>
      <c r="DJ506" s="360"/>
      <c r="DK506" s="360"/>
      <c r="DL506" s="360"/>
      <c r="DM506" s="360"/>
      <c r="DN506" s="360"/>
      <c r="DO506" s="360"/>
      <c r="DP506" s="360"/>
      <c r="DQ506" s="360"/>
      <c r="DR506" s="360"/>
      <c r="DS506" s="360"/>
      <c r="DT506" s="360"/>
      <c r="DU506" s="360"/>
      <c r="DV506" s="360"/>
      <c r="DW506" s="360"/>
      <c r="DX506" s="360"/>
      <c r="DY506" s="360"/>
      <c r="DZ506" s="360"/>
      <c r="EA506" s="360"/>
      <c r="EB506" s="360"/>
      <c r="EC506" s="360"/>
      <c r="ED506" s="360"/>
      <c r="EE506" s="360"/>
      <c r="EF506" s="360"/>
      <c r="EG506" s="360"/>
      <c r="EH506" s="360"/>
      <c r="EI506" s="360"/>
      <c r="EJ506" s="360"/>
      <c r="EK506" s="360"/>
      <c r="EL506" s="360"/>
      <c r="EM506" s="360"/>
      <c r="EN506" s="360"/>
      <c r="EO506" s="360"/>
      <c r="EP506" s="360"/>
      <c r="EQ506" s="360"/>
      <c r="ER506" s="360"/>
      <c r="ES506" s="360"/>
      <c r="ET506" s="360"/>
      <c r="EU506" s="360"/>
      <c r="EV506" s="360"/>
      <c r="EW506" s="360"/>
      <c r="EX506" s="360"/>
      <c r="EY506" s="360"/>
      <c r="EZ506" s="360"/>
      <c r="FA506" s="360"/>
      <c r="FB506" s="360"/>
      <c r="FC506" s="360"/>
      <c r="FD506" s="360"/>
      <c r="FE506" s="360"/>
      <c r="FF506" s="360"/>
      <c r="FG506" s="360"/>
      <c r="FH506" s="360"/>
      <c r="FI506" s="360"/>
      <c r="FJ506" s="360"/>
      <c r="FK506" s="360"/>
      <c r="FL506" s="360"/>
      <c r="FM506" s="360"/>
      <c r="FN506" s="360"/>
      <c r="FO506" s="360"/>
      <c r="FP506" s="360"/>
      <c r="FQ506" s="360"/>
      <c r="FR506" s="360"/>
      <c r="FS506" s="360"/>
      <c r="FT506" s="360"/>
      <c r="FU506" s="360"/>
      <c r="FV506" s="360"/>
      <c r="FW506" s="360"/>
      <c r="FX506" s="360"/>
      <c r="FY506" s="360"/>
      <c r="FZ506" s="360"/>
      <c r="GA506" s="360"/>
      <c r="GB506" s="360"/>
      <c r="GC506" s="360"/>
      <c r="GD506" s="360"/>
      <c r="GE506" s="360"/>
      <c r="GF506" s="360"/>
      <c r="GG506" s="360"/>
      <c r="GH506" s="360"/>
      <c r="GI506" s="360"/>
      <c r="GJ506" s="360"/>
      <c r="GK506" s="360"/>
      <c r="GL506" s="360"/>
      <c r="GM506" s="360"/>
      <c r="GN506" s="360"/>
      <c r="GO506" s="360"/>
      <c r="GP506" s="360"/>
      <c r="GQ506" s="360"/>
      <c r="GR506" s="360"/>
      <c r="GS506" s="360"/>
      <c r="GT506" s="360"/>
      <c r="GU506" s="360"/>
      <c r="GV506" s="360"/>
      <c r="GW506" s="360"/>
      <c r="GX506" s="360"/>
      <c r="GY506" s="360"/>
      <c r="GZ506" s="360"/>
      <c r="HA506" s="360"/>
      <c r="HB506" s="360"/>
      <c r="HC506" s="360"/>
      <c r="HD506" s="360"/>
      <c r="HE506" s="360"/>
      <c r="HF506" s="360"/>
      <c r="HG506" s="360"/>
      <c r="HH506" s="360"/>
      <c r="HI506" s="360"/>
      <c r="HJ506" s="360"/>
      <c r="HK506" s="360"/>
      <c r="HL506" s="360"/>
      <c r="HM506" s="360"/>
      <c r="HN506" s="360"/>
      <c r="HO506" s="360"/>
      <c r="HP506" s="360"/>
      <c r="HQ506" s="360"/>
      <c r="HR506" s="360"/>
      <c r="HS506" s="360"/>
      <c r="HT506" s="360"/>
      <c r="HU506" s="360"/>
      <c r="HV506" s="360"/>
      <c r="HW506" s="360"/>
      <c r="HX506" s="360"/>
      <c r="HY506" s="360"/>
      <c r="HZ506" s="360"/>
      <c r="IA506" s="360"/>
      <c r="IB506" s="360"/>
      <c r="IC506" s="360"/>
      <c r="ID506" s="360"/>
      <c r="IE506" s="360"/>
      <c r="IF506" s="360"/>
      <c r="IG506" s="360"/>
      <c r="IH506" s="360"/>
      <c r="II506" s="360"/>
      <c r="IJ506" s="360"/>
      <c r="IK506" s="360"/>
      <c r="IL506" s="360"/>
      <c r="IM506" s="360"/>
      <c r="IN506" s="360"/>
      <c r="IO506" s="360"/>
      <c r="IP506" s="360"/>
      <c r="IQ506" s="360"/>
      <c r="IR506" s="360"/>
      <c r="IS506" s="360"/>
      <c r="IT506" s="360"/>
      <c r="IU506" s="360"/>
      <c r="IV506" s="360"/>
    </row>
    <row r="507" spans="1:256" s="234" customFormat="1">
      <c r="A507" s="595"/>
      <c r="B507" s="75"/>
      <c r="C507" s="687"/>
      <c r="D507" s="594"/>
      <c r="E507" s="326"/>
      <c r="F507" s="539"/>
      <c r="G507" s="360"/>
      <c r="H507" s="360"/>
      <c r="I507" s="360"/>
      <c r="J507" s="360"/>
      <c r="K507" s="360"/>
      <c r="L507" s="360"/>
      <c r="M507" s="360"/>
      <c r="N507" s="360"/>
      <c r="O507" s="360"/>
      <c r="P507" s="360"/>
      <c r="Q507" s="360"/>
      <c r="R507" s="360"/>
      <c r="S507" s="360"/>
      <c r="T507" s="360"/>
      <c r="U507" s="360"/>
      <c r="V507" s="360"/>
      <c r="W507" s="360"/>
      <c r="X507" s="360"/>
      <c r="Y507" s="360"/>
      <c r="Z507" s="360"/>
      <c r="AA507" s="360"/>
      <c r="AB507" s="360"/>
      <c r="AC507" s="360"/>
      <c r="AD507" s="360"/>
      <c r="AE507" s="360"/>
      <c r="AF507" s="360"/>
      <c r="AG507" s="360"/>
      <c r="AH507" s="360"/>
      <c r="AI507" s="360"/>
      <c r="AJ507" s="360"/>
      <c r="AK507" s="360"/>
      <c r="AL507" s="360"/>
      <c r="AM507" s="360"/>
      <c r="AN507" s="360"/>
      <c r="AO507" s="360"/>
      <c r="AP507" s="360"/>
      <c r="AQ507" s="360"/>
      <c r="AR507" s="360"/>
      <c r="AS507" s="360"/>
      <c r="AT507" s="360"/>
      <c r="AU507" s="360"/>
      <c r="AV507" s="360"/>
      <c r="AW507" s="360"/>
      <c r="AX507" s="360"/>
      <c r="AY507" s="360"/>
      <c r="AZ507" s="360"/>
      <c r="BA507" s="360"/>
      <c r="BB507" s="360"/>
      <c r="BC507" s="360"/>
      <c r="BD507" s="360"/>
      <c r="BE507" s="360"/>
      <c r="BF507" s="360"/>
      <c r="BG507" s="360"/>
      <c r="BH507" s="360"/>
      <c r="BI507" s="360"/>
      <c r="BJ507" s="360"/>
      <c r="BK507" s="360"/>
      <c r="BL507" s="360"/>
      <c r="BM507" s="360"/>
      <c r="BN507" s="360"/>
      <c r="BO507" s="360"/>
      <c r="BP507" s="360"/>
      <c r="BQ507" s="360"/>
      <c r="BR507" s="360"/>
      <c r="BS507" s="360"/>
      <c r="BT507" s="360"/>
      <c r="BU507" s="360"/>
      <c r="BV507" s="360"/>
      <c r="BW507" s="360"/>
      <c r="BX507" s="360"/>
      <c r="BY507" s="360"/>
      <c r="BZ507" s="360"/>
      <c r="CA507" s="360"/>
      <c r="CB507" s="360"/>
      <c r="CC507" s="360"/>
      <c r="CD507" s="360"/>
      <c r="CE507" s="360"/>
      <c r="CF507" s="360"/>
      <c r="CG507" s="360"/>
      <c r="CH507" s="360"/>
      <c r="CI507" s="360"/>
      <c r="CJ507" s="360"/>
      <c r="CK507" s="360"/>
      <c r="CL507" s="360"/>
      <c r="CM507" s="360"/>
      <c r="CN507" s="360"/>
      <c r="CO507" s="360"/>
      <c r="CP507" s="360"/>
      <c r="CQ507" s="360"/>
      <c r="CR507" s="360"/>
      <c r="CS507" s="360"/>
      <c r="CT507" s="360"/>
      <c r="CU507" s="360"/>
      <c r="CV507" s="360"/>
      <c r="CW507" s="360"/>
      <c r="CX507" s="360"/>
      <c r="CY507" s="360"/>
      <c r="CZ507" s="360"/>
      <c r="DA507" s="360"/>
      <c r="DB507" s="360"/>
      <c r="DC507" s="360"/>
      <c r="DD507" s="360"/>
      <c r="DE507" s="360"/>
      <c r="DF507" s="360"/>
      <c r="DG507" s="360"/>
      <c r="DH507" s="360"/>
      <c r="DI507" s="360"/>
      <c r="DJ507" s="360"/>
      <c r="DK507" s="360"/>
      <c r="DL507" s="360"/>
      <c r="DM507" s="360"/>
      <c r="DN507" s="360"/>
      <c r="DO507" s="360"/>
      <c r="DP507" s="360"/>
      <c r="DQ507" s="360"/>
      <c r="DR507" s="360"/>
      <c r="DS507" s="360"/>
      <c r="DT507" s="360"/>
      <c r="DU507" s="360"/>
      <c r="DV507" s="360"/>
      <c r="DW507" s="360"/>
      <c r="DX507" s="360"/>
      <c r="DY507" s="360"/>
      <c r="DZ507" s="360"/>
      <c r="EA507" s="360"/>
      <c r="EB507" s="360"/>
      <c r="EC507" s="360"/>
      <c r="ED507" s="360"/>
      <c r="EE507" s="360"/>
      <c r="EF507" s="360"/>
      <c r="EG507" s="360"/>
      <c r="EH507" s="360"/>
      <c r="EI507" s="360"/>
      <c r="EJ507" s="360"/>
      <c r="EK507" s="360"/>
      <c r="EL507" s="360"/>
      <c r="EM507" s="360"/>
      <c r="EN507" s="360"/>
      <c r="EO507" s="360"/>
      <c r="EP507" s="360"/>
      <c r="EQ507" s="360"/>
      <c r="ER507" s="360"/>
      <c r="ES507" s="360"/>
      <c r="ET507" s="360"/>
      <c r="EU507" s="360"/>
      <c r="EV507" s="360"/>
      <c r="EW507" s="360"/>
      <c r="EX507" s="360"/>
      <c r="EY507" s="360"/>
      <c r="EZ507" s="360"/>
      <c r="FA507" s="360"/>
      <c r="FB507" s="360"/>
      <c r="FC507" s="360"/>
      <c r="FD507" s="360"/>
      <c r="FE507" s="360"/>
      <c r="FF507" s="360"/>
      <c r="FG507" s="360"/>
      <c r="FH507" s="360"/>
      <c r="FI507" s="360"/>
      <c r="FJ507" s="360"/>
      <c r="FK507" s="360"/>
      <c r="FL507" s="360"/>
      <c r="FM507" s="360"/>
      <c r="FN507" s="360"/>
      <c r="FO507" s="360"/>
      <c r="FP507" s="360"/>
      <c r="FQ507" s="360"/>
      <c r="FR507" s="360"/>
      <c r="FS507" s="360"/>
      <c r="FT507" s="360"/>
      <c r="FU507" s="360"/>
      <c r="FV507" s="360"/>
      <c r="FW507" s="360"/>
      <c r="FX507" s="360"/>
      <c r="FY507" s="360"/>
      <c r="FZ507" s="360"/>
      <c r="GA507" s="360"/>
      <c r="GB507" s="360"/>
      <c r="GC507" s="360"/>
      <c r="GD507" s="360"/>
      <c r="GE507" s="360"/>
      <c r="GF507" s="360"/>
      <c r="GG507" s="360"/>
      <c r="GH507" s="360"/>
      <c r="GI507" s="360"/>
      <c r="GJ507" s="360"/>
      <c r="GK507" s="360"/>
      <c r="GL507" s="360"/>
      <c r="GM507" s="360"/>
      <c r="GN507" s="360"/>
      <c r="GO507" s="360"/>
      <c r="GP507" s="360"/>
      <c r="GQ507" s="360"/>
      <c r="GR507" s="360"/>
      <c r="GS507" s="360"/>
      <c r="GT507" s="360"/>
      <c r="GU507" s="360"/>
      <c r="GV507" s="360"/>
      <c r="GW507" s="360"/>
      <c r="GX507" s="360"/>
      <c r="GY507" s="360"/>
      <c r="GZ507" s="360"/>
      <c r="HA507" s="360"/>
      <c r="HB507" s="360"/>
      <c r="HC507" s="360"/>
      <c r="HD507" s="360"/>
      <c r="HE507" s="360"/>
      <c r="HF507" s="360"/>
      <c r="HG507" s="360"/>
      <c r="HH507" s="360"/>
      <c r="HI507" s="360"/>
      <c r="HJ507" s="360"/>
      <c r="HK507" s="360"/>
      <c r="HL507" s="360"/>
      <c r="HM507" s="360"/>
      <c r="HN507" s="360"/>
      <c r="HO507" s="360"/>
      <c r="HP507" s="360"/>
      <c r="HQ507" s="360"/>
      <c r="HR507" s="360"/>
      <c r="HS507" s="360"/>
      <c r="HT507" s="360"/>
      <c r="HU507" s="360"/>
      <c r="HV507" s="360"/>
      <c r="HW507" s="360"/>
      <c r="HX507" s="360"/>
      <c r="HY507" s="360"/>
      <c r="HZ507" s="360"/>
      <c r="IA507" s="360"/>
      <c r="IB507" s="360"/>
      <c r="IC507" s="360"/>
      <c r="ID507" s="360"/>
      <c r="IE507" s="360"/>
      <c r="IF507" s="360"/>
      <c r="IG507" s="360"/>
      <c r="IH507" s="360"/>
      <c r="II507" s="360"/>
      <c r="IJ507" s="360"/>
      <c r="IK507" s="360"/>
      <c r="IL507" s="360"/>
      <c r="IM507" s="360"/>
      <c r="IN507" s="360"/>
      <c r="IO507" s="360"/>
      <c r="IP507" s="360"/>
      <c r="IQ507" s="360"/>
      <c r="IR507" s="360"/>
      <c r="IS507" s="360"/>
      <c r="IT507" s="360"/>
      <c r="IU507" s="360"/>
      <c r="IV507" s="360"/>
    </row>
    <row r="508" spans="1:256" s="234" customFormat="1" ht="102" customHeight="1">
      <c r="A508" s="503" t="s">
        <v>27</v>
      </c>
      <c r="B508" s="136" t="s">
        <v>458</v>
      </c>
      <c r="C508" s="49" t="s">
        <v>51</v>
      </c>
      <c r="D508" s="596">
        <v>2.8</v>
      </c>
      <c r="E508" s="332"/>
      <c r="F508" s="539">
        <f>D508*E508</f>
        <v>0</v>
      </c>
      <c r="G508" s="360"/>
      <c r="H508" s="360"/>
      <c r="I508" s="360"/>
      <c r="J508" s="360"/>
      <c r="K508" s="360"/>
      <c r="L508" s="360"/>
      <c r="M508" s="360"/>
      <c r="N508" s="360"/>
      <c r="O508" s="360"/>
      <c r="P508" s="360"/>
      <c r="Q508" s="360"/>
      <c r="R508" s="360"/>
      <c r="S508" s="360"/>
      <c r="T508" s="360"/>
      <c r="U508" s="360"/>
      <c r="V508" s="360"/>
      <c r="W508" s="360"/>
      <c r="X508" s="360"/>
      <c r="Y508" s="360"/>
      <c r="Z508" s="360"/>
      <c r="AA508" s="360"/>
      <c r="AB508" s="360"/>
      <c r="AC508" s="360"/>
      <c r="AD508" s="360"/>
      <c r="AE508" s="360"/>
      <c r="AF508" s="360"/>
      <c r="AG508" s="360"/>
      <c r="AH508" s="360"/>
      <c r="AI508" s="360"/>
      <c r="AJ508" s="360"/>
      <c r="AK508" s="360"/>
      <c r="AL508" s="360"/>
      <c r="AM508" s="360"/>
      <c r="AN508" s="360"/>
      <c r="AO508" s="360"/>
      <c r="AP508" s="360"/>
      <c r="AQ508" s="360"/>
      <c r="AR508" s="360"/>
      <c r="AS508" s="360"/>
      <c r="AT508" s="360"/>
      <c r="AU508" s="360"/>
      <c r="AV508" s="360"/>
      <c r="AW508" s="360"/>
      <c r="AX508" s="360"/>
      <c r="AY508" s="360"/>
      <c r="AZ508" s="360"/>
      <c r="BA508" s="360"/>
      <c r="BB508" s="360"/>
      <c r="BC508" s="360"/>
      <c r="BD508" s="360"/>
      <c r="BE508" s="360"/>
      <c r="BF508" s="360"/>
      <c r="BG508" s="360"/>
      <c r="BH508" s="360"/>
      <c r="BI508" s="360"/>
      <c r="BJ508" s="360"/>
      <c r="BK508" s="360"/>
      <c r="BL508" s="360"/>
      <c r="BM508" s="360"/>
      <c r="BN508" s="360"/>
      <c r="BO508" s="360"/>
      <c r="BP508" s="360"/>
      <c r="BQ508" s="360"/>
      <c r="BR508" s="360"/>
      <c r="BS508" s="360"/>
      <c r="BT508" s="360"/>
      <c r="BU508" s="360"/>
      <c r="BV508" s="360"/>
      <c r="BW508" s="360"/>
      <c r="BX508" s="360"/>
      <c r="BY508" s="360"/>
      <c r="BZ508" s="360"/>
      <c r="CA508" s="360"/>
      <c r="CB508" s="360"/>
      <c r="CC508" s="360"/>
      <c r="CD508" s="360"/>
      <c r="CE508" s="360"/>
      <c r="CF508" s="360"/>
      <c r="CG508" s="360"/>
      <c r="CH508" s="360"/>
      <c r="CI508" s="360"/>
      <c r="CJ508" s="360"/>
      <c r="CK508" s="360"/>
      <c r="CL508" s="360"/>
      <c r="CM508" s="360"/>
      <c r="CN508" s="360"/>
      <c r="CO508" s="360"/>
      <c r="CP508" s="360"/>
      <c r="CQ508" s="360"/>
      <c r="CR508" s="360"/>
      <c r="CS508" s="360"/>
      <c r="CT508" s="360"/>
      <c r="CU508" s="360"/>
      <c r="CV508" s="360"/>
      <c r="CW508" s="360"/>
      <c r="CX508" s="360"/>
      <c r="CY508" s="360"/>
      <c r="CZ508" s="360"/>
      <c r="DA508" s="360"/>
      <c r="DB508" s="360"/>
      <c r="DC508" s="360"/>
      <c r="DD508" s="360"/>
      <c r="DE508" s="360"/>
      <c r="DF508" s="360"/>
      <c r="DG508" s="360"/>
      <c r="DH508" s="360"/>
      <c r="DI508" s="360"/>
      <c r="DJ508" s="360"/>
      <c r="DK508" s="360"/>
      <c r="DL508" s="360"/>
      <c r="DM508" s="360"/>
      <c r="DN508" s="360"/>
      <c r="DO508" s="360"/>
      <c r="DP508" s="360"/>
      <c r="DQ508" s="360"/>
      <c r="DR508" s="360"/>
      <c r="DS508" s="360"/>
      <c r="DT508" s="360"/>
      <c r="DU508" s="360"/>
      <c r="DV508" s="360"/>
      <c r="DW508" s="360"/>
      <c r="DX508" s="360"/>
      <c r="DY508" s="360"/>
      <c r="DZ508" s="360"/>
      <c r="EA508" s="360"/>
      <c r="EB508" s="360"/>
      <c r="EC508" s="360"/>
      <c r="ED508" s="360"/>
      <c r="EE508" s="360"/>
      <c r="EF508" s="360"/>
      <c r="EG508" s="360"/>
      <c r="EH508" s="360"/>
      <c r="EI508" s="360"/>
      <c r="EJ508" s="360"/>
      <c r="EK508" s="360"/>
      <c r="EL508" s="360"/>
      <c r="EM508" s="360"/>
      <c r="EN508" s="360"/>
      <c r="EO508" s="360"/>
      <c r="EP508" s="360"/>
      <c r="EQ508" s="360"/>
      <c r="ER508" s="360"/>
      <c r="ES508" s="360"/>
      <c r="ET508" s="360"/>
      <c r="EU508" s="360"/>
      <c r="EV508" s="360"/>
      <c r="EW508" s="360"/>
      <c r="EX508" s="360"/>
      <c r="EY508" s="360"/>
      <c r="EZ508" s="360"/>
      <c r="FA508" s="360"/>
      <c r="FB508" s="360"/>
      <c r="FC508" s="360"/>
      <c r="FD508" s="360"/>
      <c r="FE508" s="360"/>
      <c r="FF508" s="360"/>
      <c r="FG508" s="360"/>
      <c r="FH508" s="360"/>
      <c r="FI508" s="360"/>
      <c r="FJ508" s="360"/>
      <c r="FK508" s="360"/>
      <c r="FL508" s="360"/>
      <c r="FM508" s="360"/>
      <c r="FN508" s="360"/>
      <c r="FO508" s="360"/>
      <c r="FP508" s="360"/>
      <c r="FQ508" s="360"/>
      <c r="FR508" s="360"/>
      <c r="FS508" s="360"/>
      <c r="FT508" s="360"/>
      <c r="FU508" s="360"/>
      <c r="FV508" s="360"/>
      <c r="FW508" s="360"/>
      <c r="FX508" s="360"/>
      <c r="FY508" s="360"/>
      <c r="FZ508" s="360"/>
      <c r="GA508" s="360"/>
      <c r="GB508" s="360"/>
      <c r="GC508" s="360"/>
      <c r="GD508" s="360"/>
      <c r="GE508" s="360"/>
      <c r="GF508" s="360"/>
      <c r="GG508" s="360"/>
      <c r="GH508" s="360"/>
      <c r="GI508" s="360"/>
      <c r="GJ508" s="360"/>
      <c r="GK508" s="360"/>
      <c r="GL508" s="360"/>
      <c r="GM508" s="360"/>
      <c r="GN508" s="360"/>
      <c r="GO508" s="360"/>
      <c r="GP508" s="360"/>
      <c r="GQ508" s="360"/>
      <c r="GR508" s="360"/>
      <c r="GS508" s="360"/>
      <c r="GT508" s="360"/>
      <c r="GU508" s="360"/>
      <c r="GV508" s="360"/>
      <c r="GW508" s="360"/>
      <c r="GX508" s="360"/>
      <c r="GY508" s="360"/>
      <c r="GZ508" s="360"/>
      <c r="HA508" s="360"/>
      <c r="HB508" s="360"/>
      <c r="HC508" s="360"/>
      <c r="HD508" s="360"/>
      <c r="HE508" s="360"/>
      <c r="HF508" s="360"/>
      <c r="HG508" s="360"/>
      <c r="HH508" s="360"/>
      <c r="HI508" s="360"/>
      <c r="HJ508" s="360"/>
      <c r="HK508" s="360"/>
      <c r="HL508" s="360"/>
      <c r="HM508" s="360"/>
      <c r="HN508" s="360"/>
      <c r="HO508" s="360"/>
      <c r="HP508" s="360"/>
      <c r="HQ508" s="360"/>
      <c r="HR508" s="360"/>
      <c r="HS508" s="360"/>
      <c r="HT508" s="360"/>
      <c r="HU508" s="360"/>
      <c r="HV508" s="360"/>
      <c r="HW508" s="360"/>
      <c r="HX508" s="360"/>
      <c r="HY508" s="360"/>
      <c r="HZ508" s="360"/>
      <c r="IA508" s="360"/>
      <c r="IB508" s="360"/>
      <c r="IC508" s="360"/>
      <c r="ID508" s="360"/>
      <c r="IE508" s="360"/>
      <c r="IF508" s="360"/>
      <c r="IG508" s="360"/>
      <c r="IH508" s="360"/>
      <c r="II508" s="360"/>
      <c r="IJ508" s="360"/>
      <c r="IK508" s="360"/>
      <c r="IL508" s="360"/>
      <c r="IM508" s="360"/>
      <c r="IN508" s="360"/>
      <c r="IO508" s="360"/>
      <c r="IP508" s="360"/>
      <c r="IQ508" s="360"/>
      <c r="IR508" s="360"/>
      <c r="IS508" s="360"/>
      <c r="IT508" s="360"/>
      <c r="IU508" s="360"/>
      <c r="IV508" s="360"/>
    </row>
    <row r="509" spans="1:256" s="234" customFormat="1">
      <c r="A509" s="597"/>
      <c r="B509" s="24"/>
      <c r="C509" s="26"/>
      <c r="D509" s="598"/>
      <c r="E509" s="42"/>
      <c r="F509" s="51"/>
      <c r="G509" s="360"/>
      <c r="H509" s="360"/>
      <c r="I509" s="360"/>
      <c r="J509" s="360"/>
      <c r="K509" s="360"/>
      <c r="L509" s="360"/>
      <c r="M509" s="360"/>
      <c r="N509" s="360"/>
      <c r="O509" s="360"/>
      <c r="P509" s="360"/>
      <c r="Q509" s="360"/>
      <c r="R509" s="360"/>
      <c r="S509" s="360"/>
      <c r="T509" s="360"/>
      <c r="U509" s="360"/>
      <c r="V509" s="360"/>
      <c r="W509" s="360"/>
      <c r="X509" s="360"/>
      <c r="Y509" s="360"/>
      <c r="Z509" s="360"/>
      <c r="AA509" s="360"/>
      <c r="AB509" s="360"/>
      <c r="AC509" s="360"/>
      <c r="AD509" s="360"/>
      <c r="AE509" s="360"/>
      <c r="AF509" s="360"/>
      <c r="AG509" s="360"/>
      <c r="AH509" s="360"/>
      <c r="AI509" s="360"/>
      <c r="AJ509" s="360"/>
      <c r="AK509" s="360"/>
      <c r="AL509" s="360"/>
      <c r="AM509" s="360"/>
      <c r="AN509" s="360"/>
      <c r="AO509" s="360"/>
      <c r="AP509" s="360"/>
      <c r="AQ509" s="360"/>
      <c r="AR509" s="360"/>
      <c r="AS509" s="360"/>
      <c r="AT509" s="360"/>
      <c r="AU509" s="360"/>
      <c r="AV509" s="360"/>
      <c r="AW509" s="360"/>
      <c r="AX509" s="360"/>
      <c r="AY509" s="360"/>
      <c r="AZ509" s="360"/>
      <c r="BA509" s="360"/>
      <c r="BB509" s="360"/>
      <c r="BC509" s="360"/>
      <c r="BD509" s="360"/>
      <c r="BE509" s="360"/>
      <c r="BF509" s="360"/>
      <c r="BG509" s="360"/>
      <c r="BH509" s="360"/>
      <c r="BI509" s="360"/>
      <c r="BJ509" s="360"/>
      <c r="BK509" s="360"/>
      <c r="BL509" s="360"/>
      <c r="BM509" s="360"/>
      <c r="BN509" s="360"/>
      <c r="BO509" s="360"/>
      <c r="BP509" s="360"/>
      <c r="BQ509" s="360"/>
      <c r="BR509" s="360"/>
      <c r="BS509" s="360"/>
      <c r="BT509" s="360"/>
      <c r="BU509" s="360"/>
      <c r="BV509" s="360"/>
      <c r="BW509" s="360"/>
      <c r="BX509" s="360"/>
      <c r="BY509" s="360"/>
      <c r="BZ509" s="360"/>
      <c r="CA509" s="360"/>
      <c r="CB509" s="360"/>
      <c r="CC509" s="360"/>
      <c r="CD509" s="360"/>
      <c r="CE509" s="360"/>
      <c r="CF509" s="360"/>
      <c r="CG509" s="360"/>
      <c r="CH509" s="360"/>
      <c r="CI509" s="360"/>
      <c r="CJ509" s="360"/>
      <c r="CK509" s="360"/>
      <c r="CL509" s="360"/>
      <c r="CM509" s="360"/>
      <c r="CN509" s="360"/>
      <c r="CO509" s="360"/>
      <c r="CP509" s="360"/>
      <c r="CQ509" s="360"/>
      <c r="CR509" s="360"/>
      <c r="CS509" s="360"/>
      <c r="CT509" s="360"/>
      <c r="CU509" s="360"/>
      <c r="CV509" s="360"/>
      <c r="CW509" s="360"/>
      <c r="CX509" s="360"/>
      <c r="CY509" s="360"/>
      <c r="CZ509" s="360"/>
      <c r="DA509" s="360"/>
      <c r="DB509" s="360"/>
      <c r="DC509" s="360"/>
      <c r="DD509" s="360"/>
      <c r="DE509" s="360"/>
      <c r="DF509" s="360"/>
      <c r="DG509" s="360"/>
      <c r="DH509" s="360"/>
      <c r="DI509" s="360"/>
      <c r="DJ509" s="360"/>
      <c r="DK509" s="360"/>
      <c r="DL509" s="360"/>
      <c r="DM509" s="360"/>
      <c r="DN509" s="360"/>
      <c r="DO509" s="360"/>
      <c r="DP509" s="360"/>
      <c r="DQ509" s="360"/>
      <c r="DR509" s="360"/>
      <c r="DS509" s="360"/>
      <c r="DT509" s="360"/>
      <c r="DU509" s="360"/>
      <c r="DV509" s="360"/>
      <c r="DW509" s="360"/>
      <c r="DX509" s="360"/>
      <c r="DY509" s="360"/>
      <c r="DZ509" s="360"/>
      <c r="EA509" s="360"/>
      <c r="EB509" s="360"/>
      <c r="EC509" s="360"/>
      <c r="ED509" s="360"/>
      <c r="EE509" s="360"/>
      <c r="EF509" s="360"/>
      <c r="EG509" s="360"/>
      <c r="EH509" s="360"/>
      <c r="EI509" s="360"/>
      <c r="EJ509" s="360"/>
      <c r="EK509" s="360"/>
      <c r="EL509" s="360"/>
      <c r="EM509" s="360"/>
      <c r="EN509" s="360"/>
      <c r="EO509" s="360"/>
      <c r="EP509" s="360"/>
      <c r="EQ509" s="360"/>
      <c r="ER509" s="360"/>
      <c r="ES509" s="360"/>
      <c r="ET509" s="360"/>
      <c r="EU509" s="360"/>
      <c r="EV509" s="360"/>
      <c r="EW509" s="360"/>
      <c r="EX509" s="360"/>
      <c r="EY509" s="360"/>
      <c r="EZ509" s="360"/>
      <c r="FA509" s="360"/>
      <c r="FB509" s="360"/>
      <c r="FC509" s="360"/>
      <c r="FD509" s="360"/>
      <c r="FE509" s="360"/>
      <c r="FF509" s="360"/>
      <c r="FG509" s="360"/>
      <c r="FH509" s="360"/>
      <c r="FI509" s="360"/>
      <c r="FJ509" s="360"/>
      <c r="FK509" s="360"/>
      <c r="FL509" s="360"/>
      <c r="FM509" s="360"/>
      <c r="FN509" s="360"/>
      <c r="FO509" s="360"/>
      <c r="FP509" s="360"/>
      <c r="FQ509" s="360"/>
      <c r="FR509" s="360"/>
      <c r="FS509" s="360"/>
      <c r="FT509" s="360"/>
      <c r="FU509" s="360"/>
      <c r="FV509" s="360"/>
      <c r="FW509" s="360"/>
      <c r="FX509" s="360"/>
      <c r="FY509" s="360"/>
      <c r="FZ509" s="360"/>
      <c r="GA509" s="360"/>
      <c r="GB509" s="360"/>
      <c r="GC509" s="360"/>
      <c r="GD509" s="360"/>
      <c r="GE509" s="360"/>
      <c r="GF509" s="360"/>
      <c r="GG509" s="360"/>
      <c r="GH509" s="360"/>
      <c r="GI509" s="360"/>
      <c r="GJ509" s="360"/>
      <c r="GK509" s="360"/>
      <c r="GL509" s="360"/>
      <c r="GM509" s="360"/>
      <c r="GN509" s="360"/>
      <c r="GO509" s="360"/>
      <c r="GP509" s="360"/>
      <c r="GQ509" s="360"/>
      <c r="GR509" s="360"/>
      <c r="GS509" s="360"/>
      <c r="GT509" s="360"/>
      <c r="GU509" s="360"/>
      <c r="GV509" s="360"/>
      <c r="GW509" s="360"/>
      <c r="GX509" s="360"/>
      <c r="GY509" s="360"/>
      <c r="GZ509" s="360"/>
      <c r="HA509" s="360"/>
      <c r="HB509" s="360"/>
      <c r="HC509" s="360"/>
      <c r="HD509" s="360"/>
      <c r="HE509" s="360"/>
      <c r="HF509" s="360"/>
      <c r="HG509" s="360"/>
      <c r="HH509" s="360"/>
      <c r="HI509" s="360"/>
      <c r="HJ509" s="360"/>
      <c r="HK509" s="360"/>
      <c r="HL509" s="360"/>
      <c r="HM509" s="360"/>
      <c r="HN509" s="360"/>
      <c r="HO509" s="360"/>
      <c r="HP509" s="360"/>
      <c r="HQ509" s="360"/>
      <c r="HR509" s="360"/>
      <c r="HS509" s="360"/>
      <c r="HT509" s="360"/>
      <c r="HU509" s="360"/>
      <c r="HV509" s="360"/>
      <c r="HW509" s="360"/>
      <c r="HX509" s="360"/>
      <c r="HY509" s="360"/>
      <c r="HZ509" s="360"/>
      <c r="IA509" s="360"/>
      <c r="IB509" s="360"/>
      <c r="IC509" s="360"/>
      <c r="ID509" s="360"/>
      <c r="IE509" s="360"/>
      <c r="IF509" s="360"/>
      <c r="IG509" s="360"/>
      <c r="IH509" s="360"/>
      <c r="II509" s="360"/>
      <c r="IJ509" s="360"/>
      <c r="IK509" s="360"/>
      <c r="IL509" s="360"/>
      <c r="IM509" s="360"/>
      <c r="IN509" s="360"/>
      <c r="IO509" s="360"/>
      <c r="IP509" s="360"/>
      <c r="IQ509" s="360"/>
      <c r="IR509" s="360"/>
      <c r="IS509" s="360"/>
      <c r="IT509" s="360"/>
      <c r="IU509" s="360"/>
      <c r="IV509" s="360"/>
    </row>
    <row r="510" spans="1:256" s="234" customFormat="1" ht="39.6">
      <c r="A510" s="503" t="s">
        <v>98</v>
      </c>
      <c r="B510" s="88" t="s">
        <v>459</v>
      </c>
      <c r="C510" s="95" t="s">
        <v>449</v>
      </c>
      <c r="D510" s="329">
        <v>1</v>
      </c>
      <c r="E510" s="148"/>
      <c r="F510" s="539">
        <f>D510*E510</f>
        <v>0</v>
      </c>
      <c r="G510" s="360"/>
      <c r="H510" s="360"/>
      <c r="I510" s="360"/>
      <c r="J510" s="360"/>
      <c r="K510" s="360"/>
      <c r="L510" s="360"/>
      <c r="M510" s="360"/>
      <c r="N510" s="360"/>
      <c r="O510" s="360"/>
      <c r="P510" s="360"/>
      <c r="Q510" s="360"/>
      <c r="R510" s="360"/>
      <c r="S510" s="360"/>
      <c r="T510" s="360"/>
      <c r="U510" s="360"/>
      <c r="V510" s="360"/>
      <c r="W510" s="360"/>
      <c r="X510" s="360"/>
      <c r="Y510" s="360"/>
      <c r="Z510" s="360"/>
      <c r="AA510" s="360"/>
      <c r="AB510" s="360"/>
      <c r="AC510" s="360"/>
      <c r="AD510" s="360"/>
      <c r="AE510" s="360"/>
      <c r="AF510" s="360"/>
      <c r="AG510" s="360"/>
      <c r="AH510" s="360"/>
      <c r="AI510" s="360"/>
      <c r="AJ510" s="360"/>
      <c r="AK510" s="360"/>
      <c r="AL510" s="360"/>
      <c r="AM510" s="360"/>
      <c r="AN510" s="360"/>
      <c r="AO510" s="360"/>
      <c r="AP510" s="360"/>
      <c r="AQ510" s="360"/>
      <c r="AR510" s="360"/>
      <c r="AS510" s="360"/>
      <c r="AT510" s="360"/>
      <c r="AU510" s="360"/>
      <c r="AV510" s="360"/>
      <c r="AW510" s="360"/>
      <c r="AX510" s="360"/>
      <c r="AY510" s="360"/>
      <c r="AZ510" s="360"/>
      <c r="BA510" s="360"/>
      <c r="BB510" s="360"/>
      <c r="BC510" s="360"/>
      <c r="BD510" s="360"/>
      <c r="BE510" s="360"/>
      <c r="BF510" s="360"/>
      <c r="BG510" s="360"/>
      <c r="BH510" s="360"/>
      <c r="BI510" s="360"/>
      <c r="BJ510" s="360"/>
      <c r="BK510" s="360"/>
      <c r="BL510" s="360"/>
      <c r="BM510" s="360"/>
      <c r="BN510" s="360"/>
      <c r="BO510" s="360"/>
      <c r="BP510" s="360"/>
      <c r="BQ510" s="360"/>
      <c r="BR510" s="360"/>
      <c r="BS510" s="360"/>
      <c r="BT510" s="360"/>
      <c r="BU510" s="360"/>
      <c r="BV510" s="360"/>
      <c r="BW510" s="360"/>
      <c r="BX510" s="360"/>
      <c r="BY510" s="360"/>
      <c r="BZ510" s="360"/>
      <c r="CA510" s="360"/>
      <c r="CB510" s="360"/>
      <c r="CC510" s="360"/>
      <c r="CD510" s="360"/>
      <c r="CE510" s="360"/>
      <c r="CF510" s="360"/>
      <c r="CG510" s="360"/>
      <c r="CH510" s="360"/>
      <c r="CI510" s="360"/>
      <c r="CJ510" s="360"/>
      <c r="CK510" s="360"/>
      <c r="CL510" s="360"/>
      <c r="CM510" s="360"/>
      <c r="CN510" s="360"/>
      <c r="CO510" s="360"/>
      <c r="CP510" s="360"/>
      <c r="CQ510" s="360"/>
      <c r="CR510" s="360"/>
      <c r="CS510" s="360"/>
      <c r="CT510" s="360"/>
      <c r="CU510" s="360"/>
      <c r="CV510" s="360"/>
      <c r="CW510" s="360"/>
      <c r="CX510" s="360"/>
      <c r="CY510" s="360"/>
      <c r="CZ510" s="360"/>
      <c r="DA510" s="360"/>
      <c r="DB510" s="360"/>
      <c r="DC510" s="360"/>
      <c r="DD510" s="360"/>
      <c r="DE510" s="360"/>
      <c r="DF510" s="360"/>
      <c r="DG510" s="360"/>
      <c r="DH510" s="360"/>
      <c r="DI510" s="360"/>
      <c r="DJ510" s="360"/>
      <c r="DK510" s="360"/>
      <c r="DL510" s="360"/>
      <c r="DM510" s="360"/>
      <c r="DN510" s="360"/>
      <c r="DO510" s="360"/>
      <c r="DP510" s="360"/>
      <c r="DQ510" s="360"/>
      <c r="DR510" s="360"/>
      <c r="DS510" s="360"/>
      <c r="DT510" s="360"/>
      <c r="DU510" s="360"/>
      <c r="DV510" s="360"/>
      <c r="DW510" s="360"/>
      <c r="DX510" s="360"/>
      <c r="DY510" s="360"/>
      <c r="DZ510" s="360"/>
      <c r="EA510" s="360"/>
      <c r="EB510" s="360"/>
      <c r="EC510" s="360"/>
      <c r="ED510" s="360"/>
      <c r="EE510" s="360"/>
      <c r="EF510" s="360"/>
      <c r="EG510" s="360"/>
      <c r="EH510" s="360"/>
      <c r="EI510" s="360"/>
      <c r="EJ510" s="360"/>
      <c r="EK510" s="360"/>
      <c r="EL510" s="360"/>
      <c r="EM510" s="360"/>
      <c r="EN510" s="360"/>
      <c r="EO510" s="360"/>
      <c r="EP510" s="360"/>
      <c r="EQ510" s="360"/>
      <c r="ER510" s="360"/>
      <c r="ES510" s="360"/>
      <c r="ET510" s="360"/>
      <c r="EU510" s="360"/>
      <c r="EV510" s="360"/>
      <c r="EW510" s="360"/>
      <c r="EX510" s="360"/>
      <c r="EY510" s="360"/>
      <c r="EZ510" s="360"/>
      <c r="FA510" s="360"/>
      <c r="FB510" s="360"/>
      <c r="FC510" s="360"/>
      <c r="FD510" s="360"/>
      <c r="FE510" s="360"/>
      <c r="FF510" s="360"/>
      <c r="FG510" s="360"/>
      <c r="FH510" s="360"/>
      <c r="FI510" s="360"/>
      <c r="FJ510" s="360"/>
      <c r="FK510" s="360"/>
      <c r="FL510" s="360"/>
      <c r="FM510" s="360"/>
      <c r="FN510" s="360"/>
      <c r="FO510" s="360"/>
      <c r="FP510" s="360"/>
      <c r="FQ510" s="360"/>
      <c r="FR510" s="360"/>
      <c r="FS510" s="360"/>
      <c r="FT510" s="360"/>
      <c r="FU510" s="360"/>
      <c r="FV510" s="360"/>
      <c r="FW510" s="360"/>
      <c r="FX510" s="360"/>
      <c r="FY510" s="360"/>
      <c r="FZ510" s="360"/>
      <c r="GA510" s="360"/>
      <c r="GB510" s="360"/>
      <c r="GC510" s="360"/>
      <c r="GD510" s="360"/>
      <c r="GE510" s="360"/>
      <c r="GF510" s="360"/>
      <c r="GG510" s="360"/>
      <c r="GH510" s="360"/>
      <c r="GI510" s="360"/>
      <c r="GJ510" s="360"/>
      <c r="GK510" s="360"/>
      <c r="GL510" s="360"/>
      <c r="GM510" s="360"/>
      <c r="GN510" s="360"/>
      <c r="GO510" s="360"/>
      <c r="GP510" s="360"/>
      <c r="GQ510" s="360"/>
      <c r="GR510" s="360"/>
      <c r="GS510" s="360"/>
      <c r="GT510" s="360"/>
      <c r="GU510" s="360"/>
      <c r="GV510" s="360"/>
      <c r="GW510" s="360"/>
      <c r="GX510" s="360"/>
      <c r="GY510" s="360"/>
      <c r="GZ510" s="360"/>
      <c r="HA510" s="360"/>
      <c r="HB510" s="360"/>
      <c r="HC510" s="360"/>
      <c r="HD510" s="360"/>
      <c r="HE510" s="360"/>
      <c r="HF510" s="360"/>
      <c r="HG510" s="360"/>
      <c r="HH510" s="360"/>
      <c r="HI510" s="360"/>
      <c r="HJ510" s="360"/>
      <c r="HK510" s="360"/>
      <c r="HL510" s="360"/>
      <c r="HM510" s="360"/>
      <c r="HN510" s="360"/>
      <c r="HO510" s="360"/>
      <c r="HP510" s="360"/>
      <c r="HQ510" s="360"/>
      <c r="HR510" s="360"/>
      <c r="HS510" s="360"/>
      <c r="HT510" s="360"/>
      <c r="HU510" s="360"/>
      <c r="HV510" s="360"/>
      <c r="HW510" s="360"/>
      <c r="HX510" s="360"/>
      <c r="HY510" s="360"/>
      <c r="HZ510" s="360"/>
      <c r="IA510" s="360"/>
      <c r="IB510" s="360"/>
      <c r="IC510" s="360"/>
      <c r="ID510" s="360"/>
      <c r="IE510" s="360"/>
      <c r="IF510" s="360"/>
      <c r="IG510" s="360"/>
      <c r="IH510" s="360"/>
      <c r="II510" s="360"/>
      <c r="IJ510" s="360"/>
      <c r="IK510" s="360"/>
      <c r="IL510" s="360"/>
      <c r="IM510" s="360"/>
      <c r="IN510" s="360"/>
      <c r="IO510" s="360"/>
      <c r="IP510" s="360"/>
      <c r="IQ510" s="360"/>
      <c r="IR510" s="360"/>
      <c r="IS510" s="360"/>
      <c r="IT510" s="360"/>
      <c r="IU510" s="360"/>
      <c r="IV510" s="360"/>
    </row>
    <row r="511" spans="1:256" s="360" customFormat="1">
      <c r="A511" s="573"/>
      <c r="B511" s="88"/>
      <c r="C511" s="53"/>
      <c r="D511" s="158"/>
      <c r="E511" s="55"/>
      <c r="F511" s="91"/>
    </row>
    <row r="512" spans="1:256" s="234" customFormat="1">
      <c r="A512" s="599"/>
      <c r="B512" s="79" t="s">
        <v>460</v>
      </c>
      <c r="C512" s="80"/>
      <c r="D512" s="81"/>
      <c r="E512" s="82"/>
      <c r="F512" s="83">
        <f>SUM(F500:F510)</f>
        <v>0</v>
      </c>
      <c r="G512" s="360"/>
      <c r="H512" s="360"/>
      <c r="I512" s="360"/>
      <c r="J512" s="360"/>
      <c r="K512" s="360"/>
      <c r="L512" s="360"/>
      <c r="M512" s="360"/>
      <c r="N512" s="360"/>
      <c r="O512" s="360"/>
      <c r="P512" s="360"/>
      <c r="Q512" s="360"/>
      <c r="R512" s="360"/>
      <c r="S512" s="360"/>
      <c r="T512" s="360"/>
      <c r="U512" s="360"/>
      <c r="V512" s="360"/>
      <c r="W512" s="360"/>
      <c r="X512" s="360"/>
      <c r="Y512" s="360"/>
      <c r="Z512" s="360"/>
      <c r="AA512" s="360"/>
      <c r="AB512" s="360"/>
      <c r="AC512" s="360"/>
      <c r="AD512" s="360"/>
      <c r="AE512" s="360"/>
      <c r="AF512" s="360"/>
      <c r="AG512" s="360"/>
      <c r="AH512" s="360"/>
      <c r="AI512" s="360"/>
      <c r="AJ512" s="360"/>
      <c r="AK512" s="360"/>
      <c r="AL512" s="360"/>
      <c r="AM512" s="360"/>
      <c r="AN512" s="360"/>
      <c r="AO512" s="360"/>
      <c r="AP512" s="360"/>
      <c r="AQ512" s="360"/>
      <c r="AR512" s="360"/>
      <c r="AS512" s="360"/>
      <c r="AT512" s="360"/>
      <c r="AU512" s="360"/>
      <c r="AV512" s="360"/>
      <c r="AW512" s="360"/>
      <c r="AX512" s="360"/>
      <c r="AY512" s="360"/>
      <c r="AZ512" s="360"/>
      <c r="BA512" s="360"/>
      <c r="BB512" s="360"/>
      <c r="BC512" s="360"/>
      <c r="BD512" s="360"/>
      <c r="BE512" s="360"/>
      <c r="BF512" s="360"/>
      <c r="BG512" s="360"/>
      <c r="BH512" s="360"/>
      <c r="BI512" s="360"/>
      <c r="BJ512" s="360"/>
      <c r="BK512" s="360"/>
      <c r="BL512" s="360"/>
      <c r="BM512" s="360"/>
      <c r="BN512" s="360"/>
      <c r="BO512" s="360"/>
      <c r="BP512" s="360"/>
      <c r="BQ512" s="360"/>
      <c r="BR512" s="360"/>
      <c r="BS512" s="360"/>
      <c r="BT512" s="360"/>
      <c r="BU512" s="360"/>
      <c r="BV512" s="360"/>
      <c r="BW512" s="360"/>
      <c r="BX512" s="360"/>
      <c r="BY512" s="360"/>
      <c r="BZ512" s="360"/>
      <c r="CA512" s="360"/>
      <c r="CB512" s="360"/>
      <c r="CC512" s="360"/>
      <c r="CD512" s="360"/>
      <c r="CE512" s="360"/>
      <c r="CF512" s="360"/>
      <c r="CG512" s="360"/>
      <c r="CH512" s="360"/>
      <c r="CI512" s="360"/>
      <c r="CJ512" s="360"/>
      <c r="CK512" s="360"/>
      <c r="CL512" s="360"/>
      <c r="CM512" s="360"/>
      <c r="CN512" s="360"/>
      <c r="CO512" s="360"/>
      <c r="CP512" s="360"/>
      <c r="CQ512" s="360"/>
      <c r="CR512" s="360"/>
      <c r="CS512" s="360"/>
      <c r="CT512" s="360"/>
      <c r="CU512" s="360"/>
      <c r="CV512" s="360"/>
      <c r="CW512" s="360"/>
      <c r="CX512" s="360"/>
      <c r="CY512" s="360"/>
      <c r="CZ512" s="360"/>
      <c r="DA512" s="360"/>
      <c r="DB512" s="360"/>
      <c r="DC512" s="360"/>
      <c r="DD512" s="360"/>
      <c r="DE512" s="360"/>
      <c r="DF512" s="360"/>
      <c r="DG512" s="360"/>
      <c r="DH512" s="360"/>
      <c r="DI512" s="360"/>
      <c r="DJ512" s="360"/>
      <c r="DK512" s="360"/>
      <c r="DL512" s="360"/>
      <c r="DM512" s="360"/>
      <c r="DN512" s="360"/>
      <c r="DO512" s="360"/>
      <c r="DP512" s="360"/>
      <c r="DQ512" s="360"/>
      <c r="DR512" s="360"/>
      <c r="DS512" s="360"/>
      <c r="DT512" s="360"/>
      <c r="DU512" s="360"/>
      <c r="DV512" s="360"/>
      <c r="DW512" s="360"/>
      <c r="DX512" s="360"/>
      <c r="DY512" s="360"/>
      <c r="DZ512" s="360"/>
      <c r="EA512" s="360"/>
      <c r="EB512" s="360"/>
      <c r="EC512" s="360"/>
      <c r="ED512" s="360"/>
      <c r="EE512" s="360"/>
      <c r="EF512" s="360"/>
      <c r="EG512" s="360"/>
      <c r="EH512" s="360"/>
      <c r="EI512" s="360"/>
      <c r="EJ512" s="360"/>
      <c r="EK512" s="360"/>
      <c r="EL512" s="360"/>
      <c r="EM512" s="360"/>
      <c r="EN512" s="360"/>
      <c r="EO512" s="360"/>
      <c r="EP512" s="360"/>
      <c r="EQ512" s="360"/>
      <c r="ER512" s="360"/>
      <c r="ES512" s="360"/>
      <c r="ET512" s="360"/>
      <c r="EU512" s="360"/>
      <c r="EV512" s="360"/>
      <c r="EW512" s="360"/>
      <c r="EX512" s="360"/>
      <c r="EY512" s="360"/>
      <c r="EZ512" s="360"/>
      <c r="FA512" s="360"/>
      <c r="FB512" s="360"/>
      <c r="FC512" s="360"/>
      <c r="FD512" s="360"/>
      <c r="FE512" s="360"/>
      <c r="FF512" s="360"/>
      <c r="FG512" s="360"/>
      <c r="FH512" s="360"/>
      <c r="FI512" s="360"/>
      <c r="FJ512" s="360"/>
      <c r="FK512" s="360"/>
      <c r="FL512" s="360"/>
      <c r="FM512" s="360"/>
      <c r="FN512" s="360"/>
      <c r="FO512" s="360"/>
      <c r="FP512" s="360"/>
      <c r="FQ512" s="360"/>
      <c r="FR512" s="360"/>
      <c r="FS512" s="360"/>
      <c r="FT512" s="360"/>
      <c r="FU512" s="360"/>
      <c r="FV512" s="360"/>
      <c r="FW512" s="360"/>
      <c r="FX512" s="360"/>
      <c r="FY512" s="360"/>
      <c r="FZ512" s="360"/>
      <c r="GA512" s="360"/>
      <c r="GB512" s="360"/>
      <c r="GC512" s="360"/>
      <c r="GD512" s="360"/>
      <c r="GE512" s="360"/>
      <c r="GF512" s="360"/>
      <c r="GG512" s="360"/>
      <c r="GH512" s="360"/>
      <c r="GI512" s="360"/>
      <c r="GJ512" s="360"/>
      <c r="GK512" s="360"/>
      <c r="GL512" s="360"/>
      <c r="GM512" s="360"/>
      <c r="GN512" s="360"/>
      <c r="GO512" s="360"/>
      <c r="GP512" s="360"/>
      <c r="GQ512" s="360"/>
      <c r="GR512" s="360"/>
      <c r="GS512" s="360"/>
      <c r="GT512" s="360"/>
      <c r="GU512" s="360"/>
      <c r="GV512" s="360"/>
      <c r="GW512" s="360"/>
      <c r="GX512" s="360"/>
      <c r="GY512" s="360"/>
      <c r="GZ512" s="360"/>
      <c r="HA512" s="360"/>
      <c r="HB512" s="360"/>
      <c r="HC512" s="360"/>
      <c r="HD512" s="360"/>
      <c r="HE512" s="360"/>
      <c r="HF512" s="360"/>
      <c r="HG512" s="360"/>
      <c r="HH512" s="360"/>
      <c r="HI512" s="360"/>
      <c r="HJ512" s="360"/>
      <c r="HK512" s="360"/>
      <c r="HL512" s="360"/>
      <c r="HM512" s="360"/>
      <c r="HN512" s="360"/>
      <c r="HO512" s="360"/>
      <c r="HP512" s="360"/>
      <c r="HQ512" s="360"/>
      <c r="HR512" s="360"/>
      <c r="HS512" s="360"/>
      <c r="HT512" s="360"/>
      <c r="HU512" s="360"/>
      <c r="HV512" s="360"/>
      <c r="HW512" s="360"/>
      <c r="HX512" s="360"/>
      <c r="HY512" s="360"/>
      <c r="HZ512" s="360"/>
      <c r="IA512" s="360"/>
      <c r="IB512" s="360"/>
      <c r="IC512" s="360"/>
      <c r="ID512" s="360"/>
      <c r="IE512" s="360"/>
      <c r="IF512" s="360"/>
      <c r="IG512" s="360"/>
      <c r="IH512" s="360"/>
      <c r="II512" s="360"/>
      <c r="IJ512" s="360"/>
      <c r="IK512" s="360"/>
      <c r="IL512" s="360"/>
      <c r="IM512" s="360"/>
      <c r="IN512" s="360"/>
      <c r="IO512" s="360"/>
      <c r="IP512" s="360"/>
      <c r="IQ512" s="360"/>
      <c r="IR512" s="360"/>
      <c r="IS512" s="360"/>
      <c r="IT512" s="360"/>
      <c r="IU512" s="360"/>
      <c r="IV512" s="360"/>
    </row>
    <row r="513" spans="1:256" s="234" customFormat="1">
      <c r="A513" s="497"/>
      <c r="B513" s="614"/>
      <c r="C513" s="613"/>
      <c r="D513" s="600"/>
      <c r="E513" s="611"/>
      <c r="F513" s="499"/>
    </row>
    <row r="514" spans="1:256" s="234" customFormat="1">
      <c r="A514" s="503"/>
      <c r="B514" s="119" t="s">
        <v>17</v>
      </c>
      <c r="C514" s="127"/>
      <c r="D514" s="601"/>
      <c r="E514" s="715"/>
      <c r="F514" s="127"/>
    </row>
    <row r="515" spans="1:256" s="234" customFormat="1">
      <c r="A515" s="503" t="s">
        <v>170</v>
      </c>
      <c r="B515" s="160" t="s">
        <v>139</v>
      </c>
      <c r="C515" s="584" t="s">
        <v>18</v>
      </c>
      <c r="D515" s="506"/>
      <c r="E515" s="715"/>
      <c r="F515" s="94">
        <f>F328</f>
        <v>0</v>
      </c>
    </row>
    <row r="516" spans="1:256">
      <c r="A516" s="503" t="s">
        <v>171</v>
      </c>
      <c r="B516" s="715" t="s">
        <v>147</v>
      </c>
      <c r="C516" s="155" t="s">
        <v>18</v>
      </c>
      <c r="D516" s="506"/>
      <c r="E516" s="715"/>
      <c r="F516" s="94">
        <f>F366</f>
        <v>0</v>
      </c>
      <c r="G516" s="234"/>
      <c r="H516" s="234"/>
      <c r="I516" s="234"/>
      <c r="J516" s="234"/>
      <c r="K516" s="234"/>
      <c r="L516" s="234"/>
      <c r="M516" s="234"/>
      <c r="N516" s="234"/>
      <c r="O516" s="234"/>
      <c r="P516" s="234"/>
      <c r="Q516" s="234"/>
      <c r="R516" s="234"/>
      <c r="S516" s="234"/>
      <c r="T516" s="234"/>
      <c r="U516" s="234"/>
      <c r="V516" s="234"/>
      <c r="W516" s="234"/>
      <c r="X516" s="234"/>
      <c r="Y516" s="234"/>
      <c r="Z516" s="234"/>
      <c r="AA516" s="234"/>
      <c r="AB516" s="234"/>
      <c r="AC516" s="234"/>
      <c r="AD516" s="234"/>
      <c r="AE516" s="234"/>
      <c r="AF516" s="234"/>
      <c r="AG516" s="234"/>
      <c r="AH516" s="234"/>
      <c r="AI516" s="234"/>
      <c r="AJ516" s="234"/>
      <c r="AK516" s="234"/>
      <c r="AL516" s="234"/>
      <c r="AM516" s="234"/>
      <c r="AN516" s="234"/>
      <c r="AO516" s="234"/>
      <c r="AP516" s="234"/>
      <c r="AQ516" s="234"/>
      <c r="AR516" s="234"/>
      <c r="AS516" s="234"/>
      <c r="AT516" s="234"/>
      <c r="AU516" s="234"/>
      <c r="AV516" s="234"/>
      <c r="AW516" s="234"/>
      <c r="AX516" s="234"/>
      <c r="AY516" s="234"/>
      <c r="AZ516" s="234"/>
      <c r="BA516" s="234"/>
      <c r="BB516" s="234"/>
      <c r="BC516" s="234"/>
      <c r="BD516" s="234"/>
      <c r="BE516" s="234"/>
      <c r="BF516" s="234"/>
      <c r="BG516" s="234"/>
      <c r="BH516" s="234"/>
      <c r="BI516" s="234"/>
      <c r="BJ516" s="234"/>
      <c r="BK516" s="234"/>
      <c r="BL516" s="234"/>
      <c r="BM516" s="234"/>
      <c r="BN516" s="234"/>
      <c r="BO516" s="234"/>
      <c r="BP516" s="234"/>
      <c r="BQ516" s="234"/>
      <c r="BR516" s="234"/>
      <c r="BS516" s="234"/>
      <c r="BT516" s="234"/>
      <c r="BU516" s="234"/>
      <c r="BV516" s="234"/>
      <c r="BW516" s="234"/>
      <c r="BX516" s="234"/>
      <c r="BY516" s="234"/>
      <c r="BZ516" s="234"/>
      <c r="CA516" s="234"/>
      <c r="CB516" s="234"/>
      <c r="CC516" s="234"/>
      <c r="CD516" s="234"/>
      <c r="CE516" s="234"/>
      <c r="CF516" s="234"/>
      <c r="CG516" s="234"/>
      <c r="CH516" s="234"/>
      <c r="CI516" s="234"/>
      <c r="CJ516" s="234"/>
      <c r="CK516" s="234"/>
      <c r="CL516" s="234"/>
      <c r="CM516" s="234"/>
      <c r="CN516" s="234"/>
      <c r="CO516" s="234"/>
      <c r="CP516" s="234"/>
      <c r="CQ516" s="234"/>
      <c r="CR516" s="234"/>
      <c r="CS516" s="234"/>
      <c r="CT516" s="234"/>
      <c r="CU516" s="234"/>
      <c r="CV516" s="234"/>
      <c r="CW516" s="234"/>
      <c r="CX516" s="234"/>
      <c r="CY516" s="234"/>
      <c r="CZ516" s="234"/>
      <c r="DA516" s="234"/>
      <c r="DB516" s="234"/>
      <c r="DC516" s="234"/>
      <c r="DD516" s="234"/>
      <c r="DE516" s="234"/>
      <c r="DF516" s="234"/>
      <c r="DG516" s="234"/>
      <c r="DH516" s="234"/>
      <c r="DI516" s="234"/>
      <c r="DJ516" s="234"/>
      <c r="DK516" s="234"/>
      <c r="DL516" s="234"/>
      <c r="DM516" s="234"/>
      <c r="DN516" s="234"/>
      <c r="DO516" s="234"/>
      <c r="DP516" s="234"/>
      <c r="DQ516" s="234"/>
      <c r="DR516" s="234"/>
      <c r="DS516" s="234"/>
      <c r="DT516" s="234"/>
      <c r="DU516" s="234"/>
      <c r="DV516" s="234"/>
      <c r="DW516" s="234"/>
      <c r="DX516" s="234"/>
      <c r="DY516" s="234"/>
      <c r="DZ516" s="234"/>
      <c r="EA516" s="234"/>
      <c r="EB516" s="234"/>
      <c r="EC516" s="234"/>
      <c r="ED516" s="234"/>
      <c r="EE516" s="234"/>
      <c r="EF516" s="234"/>
      <c r="EG516" s="234"/>
      <c r="EH516" s="234"/>
      <c r="EI516" s="234"/>
      <c r="EJ516" s="234"/>
      <c r="EK516" s="234"/>
      <c r="EL516" s="234"/>
      <c r="EM516" s="234"/>
      <c r="EN516" s="234"/>
      <c r="EO516" s="234"/>
      <c r="EP516" s="234"/>
      <c r="EQ516" s="234"/>
      <c r="ER516" s="234"/>
      <c r="ES516" s="234"/>
      <c r="ET516" s="234"/>
      <c r="EU516" s="234"/>
      <c r="EV516" s="234"/>
      <c r="EW516" s="234"/>
      <c r="EX516" s="234"/>
      <c r="EY516" s="234"/>
      <c r="EZ516" s="234"/>
      <c r="FA516" s="234"/>
      <c r="FB516" s="234"/>
      <c r="FC516" s="234"/>
      <c r="FD516" s="234"/>
      <c r="FE516" s="234"/>
      <c r="FF516" s="234"/>
      <c r="FG516" s="234"/>
      <c r="FH516" s="234"/>
      <c r="FI516" s="234"/>
      <c r="FJ516" s="234"/>
      <c r="FK516" s="234"/>
      <c r="FL516" s="234"/>
      <c r="FM516" s="234"/>
      <c r="FN516" s="234"/>
      <c r="FO516" s="234"/>
      <c r="FP516" s="234"/>
      <c r="FQ516" s="234"/>
      <c r="FR516" s="234"/>
      <c r="FS516" s="234"/>
      <c r="FT516" s="234"/>
      <c r="FU516" s="234"/>
      <c r="FV516" s="234"/>
      <c r="FW516" s="234"/>
      <c r="FX516" s="234"/>
      <c r="FY516" s="234"/>
      <c r="FZ516" s="234"/>
      <c r="GA516" s="234"/>
      <c r="GB516" s="234"/>
      <c r="GC516" s="234"/>
      <c r="GD516" s="234"/>
      <c r="GE516" s="234"/>
      <c r="GF516" s="234"/>
      <c r="GG516" s="234"/>
      <c r="GH516" s="234"/>
      <c r="GI516" s="234"/>
      <c r="GJ516" s="234"/>
      <c r="GK516" s="234"/>
      <c r="GL516" s="234"/>
      <c r="GM516" s="234"/>
      <c r="GN516" s="234"/>
      <c r="GO516" s="234"/>
      <c r="GP516" s="234"/>
      <c r="GQ516" s="234"/>
      <c r="GR516" s="234"/>
      <c r="GS516" s="234"/>
      <c r="GT516" s="234"/>
      <c r="GU516" s="234"/>
      <c r="GV516" s="234"/>
      <c r="GW516" s="234"/>
      <c r="GX516" s="234"/>
      <c r="GY516" s="234"/>
      <c r="GZ516" s="234"/>
      <c r="HA516" s="234"/>
      <c r="HB516" s="234"/>
      <c r="HC516" s="234"/>
      <c r="HD516" s="234"/>
      <c r="HE516" s="234"/>
      <c r="HF516" s="234"/>
      <c r="HG516" s="234"/>
      <c r="HH516" s="234"/>
      <c r="HI516" s="234"/>
      <c r="HJ516" s="234"/>
      <c r="HK516" s="234"/>
      <c r="HL516" s="234"/>
      <c r="HM516" s="234"/>
      <c r="HN516" s="234"/>
      <c r="HO516" s="234"/>
      <c r="HP516" s="234"/>
      <c r="HQ516" s="234"/>
      <c r="HR516" s="234"/>
      <c r="HS516" s="234"/>
      <c r="HT516" s="234"/>
      <c r="HU516" s="234"/>
      <c r="HV516" s="234"/>
      <c r="HW516" s="234"/>
      <c r="HX516" s="234"/>
      <c r="HY516" s="234"/>
      <c r="HZ516" s="234"/>
      <c r="IA516" s="234"/>
      <c r="IB516" s="234"/>
      <c r="IC516" s="234"/>
      <c r="ID516" s="234"/>
      <c r="IE516" s="234"/>
      <c r="IF516" s="234"/>
      <c r="IG516" s="234"/>
      <c r="IH516" s="234"/>
      <c r="II516" s="234"/>
      <c r="IJ516" s="234"/>
      <c r="IK516" s="234"/>
      <c r="IL516" s="234"/>
      <c r="IM516" s="234"/>
      <c r="IN516" s="234"/>
      <c r="IO516" s="234"/>
      <c r="IP516" s="234"/>
      <c r="IQ516" s="234"/>
      <c r="IR516" s="234"/>
      <c r="IS516" s="234"/>
      <c r="IT516" s="234"/>
      <c r="IU516" s="234"/>
      <c r="IV516" s="234"/>
    </row>
    <row r="517" spans="1:256">
      <c r="A517" s="493" t="s">
        <v>172</v>
      </c>
      <c r="B517" s="76" t="s">
        <v>173</v>
      </c>
      <c r="C517" s="331" t="s">
        <v>18</v>
      </c>
      <c r="D517" s="546"/>
      <c r="E517" s="602"/>
      <c r="F517" s="164">
        <f>F446</f>
        <v>0</v>
      </c>
      <c r="G517" s="234"/>
      <c r="H517" s="234"/>
      <c r="I517" s="234"/>
      <c r="J517" s="234"/>
      <c r="K517" s="234"/>
      <c r="L517" s="234"/>
      <c r="M517" s="234"/>
      <c r="N517" s="234"/>
      <c r="O517" s="234"/>
      <c r="P517" s="234"/>
      <c r="Q517" s="234"/>
      <c r="R517" s="234"/>
      <c r="S517" s="234"/>
      <c r="T517" s="234"/>
      <c r="U517" s="234"/>
      <c r="V517" s="234"/>
      <c r="W517" s="234"/>
      <c r="X517" s="234"/>
      <c r="Y517" s="234"/>
      <c r="Z517" s="234"/>
      <c r="AA517" s="234"/>
      <c r="AB517" s="234"/>
      <c r="AC517" s="234"/>
      <c r="AD517" s="234"/>
      <c r="AE517" s="234"/>
      <c r="AF517" s="234"/>
      <c r="AG517" s="234"/>
      <c r="AH517" s="234"/>
      <c r="AI517" s="234"/>
      <c r="AJ517" s="234"/>
      <c r="AK517" s="234"/>
      <c r="AL517" s="234"/>
      <c r="AM517" s="234"/>
      <c r="AN517" s="234"/>
      <c r="AO517" s="234"/>
      <c r="AP517" s="234"/>
      <c r="AQ517" s="234"/>
      <c r="AR517" s="234"/>
      <c r="AS517" s="234"/>
      <c r="AT517" s="234"/>
      <c r="AU517" s="234"/>
      <c r="AV517" s="234"/>
      <c r="AW517" s="234"/>
      <c r="AX517" s="234"/>
      <c r="AY517" s="234"/>
      <c r="AZ517" s="234"/>
      <c r="BA517" s="234"/>
      <c r="BB517" s="234"/>
      <c r="BC517" s="234"/>
      <c r="BD517" s="234"/>
      <c r="BE517" s="234"/>
      <c r="BF517" s="234"/>
      <c r="BG517" s="234"/>
      <c r="BH517" s="234"/>
      <c r="BI517" s="234"/>
      <c r="BJ517" s="234"/>
      <c r="BK517" s="234"/>
      <c r="BL517" s="234"/>
      <c r="BM517" s="234"/>
      <c r="BN517" s="234"/>
      <c r="BO517" s="234"/>
      <c r="BP517" s="234"/>
      <c r="BQ517" s="234"/>
      <c r="BR517" s="234"/>
      <c r="BS517" s="234"/>
      <c r="BT517" s="234"/>
      <c r="BU517" s="234"/>
      <c r="BV517" s="234"/>
      <c r="BW517" s="234"/>
      <c r="BX517" s="234"/>
      <c r="BY517" s="234"/>
      <c r="BZ517" s="234"/>
      <c r="CA517" s="234"/>
      <c r="CB517" s="234"/>
      <c r="CC517" s="234"/>
      <c r="CD517" s="234"/>
      <c r="CE517" s="234"/>
      <c r="CF517" s="234"/>
      <c r="CG517" s="234"/>
      <c r="CH517" s="234"/>
      <c r="CI517" s="234"/>
      <c r="CJ517" s="234"/>
      <c r="CK517" s="234"/>
      <c r="CL517" s="234"/>
      <c r="CM517" s="234"/>
      <c r="CN517" s="234"/>
      <c r="CO517" s="234"/>
      <c r="CP517" s="234"/>
      <c r="CQ517" s="234"/>
      <c r="CR517" s="234"/>
      <c r="CS517" s="234"/>
      <c r="CT517" s="234"/>
      <c r="CU517" s="234"/>
      <c r="CV517" s="234"/>
      <c r="CW517" s="234"/>
      <c r="CX517" s="234"/>
      <c r="CY517" s="234"/>
      <c r="CZ517" s="234"/>
      <c r="DA517" s="234"/>
      <c r="DB517" s="234"/>
      <c r="DC517" s="234"/>
      <c r="DD517" s="234"/>
      <c r="DE517" s="234"/>
      <c r="DF517" s="234"/>
      <c r="DG517" s="234"/>
      <c r="DH517" s="234"/>
      <c r="DI517" s="234"/>
      <c r="DJ517" s="234"/>
      <c r="DK517" s="234"/>
      <c r="DL517" s="234"/>
      <c r="DM517" s="234"/>
      <c r="DN517" s="234"/>
      <c r="DO517" s="234"/>
      <c r="DP517" s="234"/>
      <c r="DQ517" s="234"/>
      <c r="DR517" s="234"/>
      <c r="DS517" s="234"/>
      <c r="DT517" s="234"/>
      <c r="DU517" s="234"/>
      <c r="DV517" s="234"/>
      <c r="DW517" s="234"/>
      <c r="DX517" s="234"/>
      <c r="DY517" s="234"/>
      <c r="DZ517" s="234"/>
      <c r="EA517" s="234"/>
      <c r="EB517" s="234"/>
      <c r="EC517" s="234"/>
      <c r="ED517" s="234"/>
      <c r="EE517" s="234"/>
      <c r="EF517" s="234"/>
      <c r="EG517" s="234"/>
      <c r="EH517" s="234"/>
      <c r="EI517" s="234"/>
      <c r="EJ517" s="234"/>
      <c r="EK517" s="234"/>
      <c r="EL517" s="234"/>
      <c r="EM517" s="234"/>
      <c r="EN517" s="234"/>
      <c r="EO517" s="234"/>
      <c r="EP517" s="234"/>
      <c r="EQ517" s="234"/>
      <c r="ER517" s="234"/>
      <c r="ES517" s="234"/>
      <c r="ET517" s="234"/>
      <c r="EU517" s="234"/>
      <c r="EV517" s="234"/>
      <c r="EW517" s="234"/>
      <c r="EX517" s="234"/>
      <c r="EY517" s="234"/>
      <c r="EZ517" s="234"/>
      <c r="FA517" s="234"/>
      <c r="FB517" s="234"/>
      <c r="FC517" s="234"/>
      <c r="FD517" s="234"/>
      <c r="FE517" s="234"/>
      <c r="FF517" s="234"/>
      <c r="FG517" s="234"/>
      <c r="FH517" s="234"/>
      <c r="FI517" s="234"/>
      <c r="FJ517" s="234"/>
      <c r="FK517" s="234"/>
      <c r="FL517" s="234"/>
      <c r="FM517" s="234"/>
      <c r="FN517" s="234"/>
      <c r="FO517" s="234"/>
      <c r="FP517" s="234"/>
      <c r="FQ517" s="234"/>
      <c r="FR517" s="234"/>
      <c r="FS517" s="234"/>
      <c r="FT517" s="234"/>
      <c r="FU517" s="234"/>
      <c r="FV517" s="234"/>
      <c r="FW517" s="234"/>
      <c r="FX517" s="234"/>
      <c r="FY517" s="234"/>
      <c r="FZ517" s="234"/>
      <c r="GA517" s="234"/>
      <c r="GB517" s="234"/>
      <c r="GC517" s="234"/>
      <c r="GD517" s="234"/>
      <c r="GE517" s="234"/>
      <c r="GF517" s="234"/>
      <c r="GG517" s="234"/>
      <c r="GH517" s="234"/>
      <c r="GI517" s="234"/>
      <c r="GJ517" s="234"/>
      <c r="GK517" s="234"/>
      <c r="GL517" s="234"/>
      <c r="GM517" s="234"/>
      <c r="GN517" s="234"/>
      <c r="GO517" s="234"/>
      <c r="GP517" s="234"/>
      <c r="GQ517" s="234"/>
      <c r="GR517" s="234"/>
      <c r="GS517" s="234"/>
      <c r="GT517" s="234"/>
      <c r="GU517" s="234"/>
      <c r="GV517" s="234"/>
      <c r="GW517" s="234"/>
      <c r="GX517" s="234"/>
      <c r="GY517" s="234"/>
      <c r="GZ517" s="234"/>
      <c r="HA517" s="234"/>
      <c r="HB517" s="234"/>
      <c r="HC517" s="234"/>
      <c r="HD517" s="234"/>
      <c r="HE517" s="234"/>
      <c r="HF517" s="234"/>
      <c r="HG517" s="234"/>
      <c r="HH517" s="234"/>
      <c r="HI517" s="234"/>
      <c r="HJ517" s="234"/>
      <c r="HK517" s="234"/>
      <c r="HL517" s="234"/>
      <c r="HM517" s="234"/>
      <c r="HN517" s="234"/>
      <c r="HO517" s="234"/>
      <c r="HP517" s="234"/>
      <c r="HQ517" s="234"/>
      <c r="HR517" s="234"/>
      <c r="HS517" s="234"/>
      <c r="HT517" s="234"/>
      <c r="HU517" s="234"/>
      <c r="HV517" s="234"/>
      <c r="HW517" s="234"/>
      <c r="HX517" s="234"/>
      <c r="HY517" s="234"/>
      <c r="HZ517" s="234"/>
      <c r="IA517" s="234"/>
      <c r="IB517" s="234"/>
      <c r="IC517" s="234"/>
      <c r="ID517" s="234"/>
      <c r="IE517" s="234"/>
      <c r="IF517" s="234"/>
      <c r="IG517" s="234"/>
      <c r="IH517" s="234"/>
      <c r="II517" s="234"/>
      <c r="IJ517" s="234"/>
      <c r="IK517" s="234"/>
      <c r="IL517" s="234"/>
      <c r="IM517" s="234"/>
      <c r="IN517" s="234"/>
      <c r="IO517" s="234"/>
      <c r="IP517" s="234"/>
      <c r="IQ517" s="234"/>
      <c r="IR517" s="234"/>
      <c r="IS517" s="234"/>
      <c r="IT517" s="234"/>
      <c r="IU517" s="234"/>
      <c r="IV517" s="234"/>
    </row>
    <row r="518" spans="1:256">
      <c r="A518" s="493" t="s">
        <v>14</v>
      </c>
      <c r="B518" s="76" t="s">
        <v>461</v>
      </c>
      <c r="C518" s="331" t="s">
        <v>18</v>
      </c>
      <c r="D518" s="546"/>
      <c r="E518" s="602"/>
      <c r="F518" s="164">
        <f>F478</f>
        <v>0</v>
      </c>
      <c r="G518" s="360"/>
      <c r="H518" s="360"/>
      <c r="I518" s="360"/>
      <c r="J518" s="360"/>
      <c r="K518" s="360"/>
      <c r="L518" s="360"/>
      <c r="M518" s="360"/>
      <c r="N518" s="360"/>
      <c r="O518" s="360"/>
      <c r="P518" s="360"/>
      <c r="Q518" s="360"/>
      <c r="R518" s="360"/>
      <c r="S518" s="360"/>
      <c r="T518" s="360"/>
      <c r="U518" s="360"/>
      <c r="V518" s="360"/>
      <c r="W518" s="360"/>
      <c r="X518" s="360"/>
      <c r="Y518" s="360"/>
      <c r="Z518" s="360"/>
      <c r="AA518" s="360"/>
      <c r="AB518" s="360"/>
      <c r="AC518" s="360"/>
      <c r="AD518" s="360"/>
      <c r="AE518" s="360"/>
      <c r="AF518" s="360"/>
      <c r="AG518" s="360"/>
      <c r="AH518" s="360"/>
      <c r="AI518" s="360"/>
      <c r="AJ518" s="360"/>
      <c r="AK518" s="360"/>
      <c r="AL518" s="360"/>
      <c r="AM518" s="360"/>
      <c r="AN518" s="360"/>
      <c r="AO518" s="360"/>
      <c r="AP518" s="360"/>
      <c r="AQ518" s="360"/>
      <c r="AR518" s="360"/>
      <c r="AS518" s="360"/>
      <c r="AT518" s="360"/>
      <c r="AU518" s="360"/>
      <c r="AV518" s="360"/>
      <c r="AW518" s="360"/>
      <c r="AX518" s="360"/>
      <c r="AY518" s="360"/>
      <c r="AZ518" s="360"/>
      <c r="BA518" s="360"/>
      <c r="BB518" s="360"/>
      <c r="BC518" s="360"/>
      <c r="BD518" s="360"/>
      <c r="BE518" s="360"/>
      <c r="BF518" s="360"/>
      <c r="BG518" s="360"/>
      <c r="BH518" s="360"/>
      <c r="BI518" s="360"/>
      <c r="BJ518" s="360"/>
      <c r="BK518" s="360"/>
      <c r="BL518" s="360"/>
      <c r="BM518" s="360"/>
      <c r="BN518" s="360"/>
      <c r="BO518" s="360"/>
      <c r="BP518" s="360"/>
      <c r="BQ518" s="360"/>
      <c r="BR518" s="360"/>
      <c r="BS518" s="360"/>
      <c r="BT518" s="360"/>
      <c r="BU518" s="360"/>
      <c r="BV518" s="360"/>
      <c r="BW518" s="360"/>
      <c r="BX518" s="360"/>
      <c r="BY518" s="360"/>
      <c r="BZ518" s="360"/>
      <c r="CA518" s="360"/>
      <c r="CB518" s="360"/>
      <c r="CC518" s="360"/>
      <c r="CD518" s="360"/>
      <c r="CE518" s="360"/>
      <c r="CF518" s="360"/>
      <c r="CG518" s="360"/>
      <c r="CH518" s="360"/>
      <c r="CI518" s="360"/>
      <c r="CJ518" s="360"/>
      <c r="CK518" s="360"/>
      <c r="CL518" s="360"/>
      <c r="CM518" s="360"/>
      <c r="CN518" s="360"/>
      <c r="CO518" s="360"/>
      <c r="CP518" s="360"/>
      <c r="CQ518" s="360"/>
      <c r="CR518" s="360"/>
      <c r="CS518" s="360"/>
      <c r="CT518" s="360"/>
      <c r="CU518" s="360"/>
      <c r="CV518" s="360"/>
      <c r="CW518" s="360"/>
      <c r="CX518" s="360"/>
      <c r="CY518" s="360"/>
      <c r="CZ518" s="360"/>
      <c r="DA518" s="360"/>
      <c r="DB518" s="360"/>
      <c r="DC518" s="360"/>
      <c r="DD518" s="360"/>
      <c r="DE518" s="360"/>
      <c r="DF518" s="360"/>
      <c r="DG518" s="360"/>
      <c r="DH518" s="360"/>
      <c r="DI518" s="360"/>
      <c r="DJ518" s="360"/>
      <c r="DK518" s="360"/>
      <c r="DL518" s="360"/>
      <c r="DM518" s="360"/>
      <c r="DN518" s="360"/>
      <c r="DO518" s="360"/>
      <c r="DP518" s="360"/>
      <c r="DQ518" s="360"/>
      <c r="DR518" s="360"/>
      <c r="DS518" s="360"/>
      <c r="DT518" s="360"/>
      <c r="DU518" s="360"/>
      <c r="DV518" s="360"/>
      <c r="DW518" s="360"/>
      <c r="DX518" s="360"/>
      <c r="DY518" s="360"/>
      <c r="DZ518" s="360"/>
      <c r="EA518" s="360"/>
      <c r="EB518" s="360"/>
      <c r="EC518" s="360"/>
      <c r="ED518" s="360"/>
      <c r="EE518" s="360"/>
      <c r="EF518" s="360"/>
      <c r="EG518" s="360"/>
      <c r="EH518" s="360"/>
      <c r="EI518" s="360"/>
      <c r="EJ518" s="360"/>
      <c r="EK518" s="360"/>
      <c r="EL518" s="360"/>
      <c r="EM518" s="360"/>
      <c r="EN518" s="360"/>
      <c r="EO518" s="360"/>
      <c r="EP518" s="360"/>
      <c r="EQ518" s="360"/>
      <c r="ER518" s="360"/>
      <c r="ES518" s="360"/>
      <c r="ET518" s="360"/>
      <c r="EU518" s="360"/>
      <c r="EV518" s="360"/>
      <c r="EW518" s="360"/>
      <c r="EX518" s="360"/>
      <c r="EY518" s="360"/>
      <c r="EZ518" s="360"/>
      <c r="FA518" s="360"/>
      <c r="FB518" s="360"/>
      <c r="FC518" s="360"/>
      <c r="FD518" s="360"/>
      <c r="FE518" s="360"/>
      <c r="FF518" s="360"/>
      <c r="FG518" s="360"/>
      <c r="FH518" s="360"/>
      <c r="FI518" s="360"/>
      <c r="FJ518" s="360"/>
      <c r="FK518" s="360"/>
      <c r="FL518" s="360"/>
      <c r="FM518" s="360"/>
      <c r="FN518" s="360"/>
      <c r="FO518" s="360"/>
      <c r="FP518" s="360"/>
      <c r="FQ518" s="360"/>
      <c r="FR518" s="360"/>
      <c r="FS518" s="360"/>
      <c r="FT518" s="360"/>
      <c r="FU518" s="360"/>
      <c r="FV518" s="360"/>
      <c r="FW518" s="360"/>
      <c r="FX518" s="360"/>
      <c r="FY518" s="360"/>
      <c r="FZ518" s="360"/>
      <c r="GA518" s="360"/>
      <c r="GB518" s="360"/>
      <c r="GC518" s="360"/>
      <c r="GD518" s="360"/>
      <c r="GE518" s="360"/>
      <c r="GF518" s="360"/>
      <c r="GG518" s="360"/>
      <c r="GH518" s="360"/>
      <c r="GI518" s="360"/>
      <c r="GJ518" s="360"/>
      <c r="GK518" s="360"/>
      <c r="GL518" s="360"/>
      <c r="GM518" s="360"/>
      <c r="GN518" s="360"/>
      <c r="GO518" s="360"/>
      <c r="GP518" s="360"/>
      <c r="GQ518" s="360"/>
      <c r="GR518" s="360"/>
      <c r="GS518" s="360"/>
      <c r="GT518" s="360"/>
      <c r="GU518" s="360"/>
      <c r="GV518" s="360"/>
      <c r="GW518" s="360"/>
      <c r="GX518" s="360"/>
      <c r="GY518" s="360"/>
      <c r="GZ518" s="360"/>
      <c r="HA518" s="360"/>
      <c r="HB518" s="360"/>
      <c r="HC518" s="360"/>
      <c r="HD518" s="360"/>
      <c r="HE518" s="360"/>
      <c r="HF518" s="360"/>
      <c r="HG518" s="360"/>
      <c r="HH518" s="360"/>
      <c r="HI518" s="360"/>
      <c r="HJ518" s="360"/>
      <c r="HK518" s="360"/>
      <c r="HL518" s="360"/>
      <c r="HM518" s="360"/>
      <c r="HN518" s="360"/>
      <c r="HO518" s="360"/>
      <c r="HP518" s="360"/>
      <c r="HQ518" s="360"/>
      <c r="HR518" s="360"/>
      <c r="HS518" s="360"/>
      <c r="HT518" s="360"/>
      <c r="HU518" s="360"/>
      <c r="HV518" s="360"/>
      <c r="HW518" s="360"/>
      <c r="HX518" s="360"/>
      <c r="HY518" s="360"/>
      <c r="HZ518" s="360"/>
      <c r="IA518" s="360"/>
      <c r="IB518" s="360"/>
      <c r="IC518" s="360"/>
      <c r="ID518" s="360"/>
      <c r="IE518" s="360"/>
      <c r="IF518" s="360"/>
      <c r="IG518" s="360"/>
      <c r="IH518" s="360"/>
      <c r="II518" s="360"/>
      <c r="IJ518" s="360"/>
      <c r="IK518" s="360"/>
      <c r="IL518" s="360"/>
      <c r="IM518" s="360"/>
      <c r="IN518" s="360"/>
      <c r="IO518" s="360"/>
      <c r="IP518" s="360"/>
      <c r="IQ518" s="360"/>
      <c r="IR518" s="360"/>
      <c r="IS518" s="360"/>
      <c r="IT518" s="360"/>
      <c r="IU518" s="360"/>
      <c r="IV518" s="360"/>
    </row>
    <row r="519" spans="1:256">
      <c r="A519" s="493" t="s">
        <v>28</v>
      </c>
      <c r="B519" s="715" t="s">
        <v>166</v>
      </c>
      <c r="C519" s="155" t="s">
        <v>18</v>
      </c>
      <c r="D519" s="506"/>
      <c r="E519" s="715"/>
      <c r="F519" s="94">
        <f>F496</f>
        <v>0</v>
      </c>
      <c r="G519" s="234"/>
      <c r="H519" s="234"/>
      <c r="I519" s="234"/>
      <c r="J519" s="234"/>
      <c r="K519" s="234"/>
      <c r="L519" s="234"/>
      <c r="M519" s="234"/>
      <c r="N519" s="234"/>
      <c r="O519" s="234"/>
      <c r="P519" s="234"/>
      <c r="Q519" s="234"/>
      <c r="R519" s="234"/>
      <c r="S519" s="234"/>
      <c r="T519" s="234"/>
      <c r="U519" s="234"/>
      <c r="V519" s="234"/>
      <c r="W519" s="234"/>
      <c r="X519" s="234"/>
      <c r="Y519" s="234"/>
      <c r="Z519" s="234"/>
      <c r="AA519" s="234"/>
      <c r="AB519" s="234"/>
      <c r="AC519" s="234"/>
      <c r="AD519" s="234"/>
      <c r="AE519" s="234"/>
      <c r="AF519" s="234"/>
      <c r="AG519" s="234"/>
      <c r="AH519" s="234"/>
      <c r="AI519" s="234"/>
      <c r="AJ519" s="234"/>
      <c r="AK519" s="234"/>
      <c r="AL519" s="234"/>
      <c r="AM519" s="234"/>
      <c r="AN519" s="234"/>
      <c r="AO519" s="234"/>
      <c r="AP519" s="234"/>
      <c r="AQ519" s="234"/>
      <c r="AR519" s="234"/>
      <c r="AS519" s="234"/>
      <c r="AT519" s="234"/>
      <c r="AU519" s="234"/>
      <c r="AV519" s="234"/>
      <c r="AW519" s="234"/>
      <c r="AX519" s="234"/>
      <c r="AY519" s="234"/>
      <c r="AZ519" s="234"/>
      <c r="BA519" s="234"/>
      <c r="BB519" s="234"/>
      <c r="BC519" s="234"/>
      <c r="BD519" s="234"/>
      <c r="BE519" s="234"/>
      <c r="BF519" s="234"/>
      <c r="BG519" s="234"/>
      <c r="BH519" s="234"/>
      <c r="BI519" s="234"/>
      <c r="BJ519" s="234"/>
      <c r="BK519" s="234"/>
      <c r="BL519" s="234"/>
      <c r="BM519" s="234"/>
      <c r="BN519" s="234"/>
      <c r="BO519" s="234"/>
      <c r="BP519" s="234"/>
      <c r="BQ519" s="234"/>
      <c r="BR519" s="234"/>
      <c r="BS519" s="234"/>
      <c r="BT519" s="234"/>
      <c r="BU519" s="234"/>
      <c r="BV519" s="234"/>
      <c r="BW519" s="234"/>
      <c r="BX519" s="234"/>
      <c r="BY519" s="234"/>
      <c r="BZ519" s="234"/>
      <c r="CA519" s="234"/>
      <c r="CB519" s="234"/>
      <c r="CC519" s="234"/>
      <c r="CD519" s="234"/>
      <c r="CE519" s="234"/>
      <c r="CF519" s="234"/>
      <c r="CG519" s="234"/>
      <c r="CH519" s="234"/>
      <c r="CI519" s="234"/>
      <c r="CJ519" s="234"/>
      <c r="CK519" s="234"/>
      <c r="CL519" s="234"/>
      <c r="CM519" s="234"/>
      <c r="CN519" s="234"/>
      <c r="CO519" s="234"/>
      <c r="CP519" s="234"/>
      <c r="CQ519" s="234"/>
      <c r="CR519" s="234"/>
      <c r="CS519" s="234"/>
      <c r="CT519" s="234"/>
      <c r="CU519" s="234"/>
      <c r="CV519" s="234"/>
      <c r="CW519" s="234"/>
      <c r="CX519" s="234"/>
      <c r="CY519" s="234"/>
      <c r="CZ519" s="234"/>
      <c r="DA519" s="234"/>
      <c r="DB519" s="234"/>
      <c r="DC519" s="234"/>
      <c r="DD519" s="234"/>
      <c r="DE519" s="234"/>
      <c r="DF519" s="234"/>
      <c r="DG519" s="234"/>
      <c r="DH519" s="234"/>
      <c r="DI519" s="234"/>
      <c r="DJ519" s="234"/>
      <c r="DK519" s="234"/>
      <c r="DL519" s="234"/>
      <c r="DM519" s="234"/>
      <c r="DN519" s="234"/>
      <c r="DO519" s="234"/>
      <c r="DP519" s="234"/>
      <c r="DQ519" s="234"/>
      <c r="DR519" s="234"/>
      <c r="DS519" s="234"/>
      <c r="DT519" s="234"/>
      <c r="DU519" s="234"/>
      <c r="DV519" s="234"/>
      <c r="DW519" s="234"/>
      <c r="DX519" s="234"/>
      <c r="DY519" s="234"/>
      <c r="DZ519" s="234"/>
      <c r="EA519" s="234"/>
      <c r="EB519" s="234"/>
      <c r="EC519" s="234"/>
      <c r="ED519" s="234"/>
      <c r="EE519" s="234"/>
      <c r="EF519" s="234"/>
      <c r="EG519" s="234"/>
      <c r="EH519" s="234"/>
      <c r="EI519" s="234"/>
      <c r="EJ519" s="234"/>
      <c r="EK519" s="234"/>
      <c r="EL519" s="234"/>
      <c r="EM519" s="234"/>
      <c r="EN519" s="234"/>
      <c r="EO519" s="234"/>
      <c r="EP519" s="234"/>
      <c r="EQ519" s="234"/>
      <c r="ER519" s="234"/>
      <c r="ES519" s="234"/>
      <c r="ET519" s="234"/>
      <c r="EU519" s="234"/>
      <c r="EV519" s="234"/>
      <c r="EW519" s="234"/>
      <c r="EX519" s="234"/>
      <c r="EY519" s="234"/>
      <c r="EZ519" s="234"/>
      <c r="FA519" s="234"/>
      <c r="FB519" s="234"/>
      <c r="FC519" s="234"/>
      <c r="FD519" s="234"/>
      <c r="FE519" s="234"/>
      <c r="FF519" s="234"/>
      <c r="FG519" s="234"/>
      <c r="FH519" s="234"/>
      <c r="FI519" s="234"/>
      <c r="FJ519" s="234"/>
      <c r="FK519" s="234"/>
      <c r="FL519" s="234"/>
      <c r="FM519" s="234"/>
      <c r="FN519" s="234"/>
      <c r="FO519" s="234"/>
      <c r="FP519" s="234"/>
      <c r="FQ519" s="234"/>
      <c r="FR519" s="234"/>
      <c r="FS519" s="234"/>
      <c r="FT519" s="234"/>
      <c r="FU519" s="234"/>
      <c r="FV519" s="234"/>
      <c r="FW519" s="234"/>
      <c r="FX519" s="234"/>
      <c r="FY519" s="234"/>
      <c r="FZ519" s="234"/>
      <c r="GA519" s="234"/>
      <c r="GB519" s="234"/>
      <c r="GC519" s="234"/>
      <c r="GD519" s="234"/>
      <c r="GE519" s="234"/>
      <c r="GF519" s="234"/>
      <c r="GG519" s="234"/>
      <c r="GH519" s="234"/>
      <c r="GI519" s="234"/>
      <c r="GJ519" s="234"/>
      <c r="GK519" s="234"/>
      <c r="GL519" s="234"/>
      <c r="GM519" s="234"/>
      <c r="GN519" s="234"/>
      <c r="GO519" s="234"/>
      <c r="GP519" s="234"/>
      <c r="GQ519" s="234"/>
      <c r="GR519" s="234"/>
      <c r="GS519" s="234"/>
      <c r="GT519" s="234"/>
      <c r="GU519" s="234"/>
      <c r="GV519" s="234"/>
      <c r="GW519" s="234"/>
      <c r="GX519" s="234"/>
      <c r="GY519" s="234"/>
      <c r="GZ519" s="234"/>
      <c r="HA519" s="234"/>
      <c r="HB519" s="234"/>
      <c r="HC519" s="234"/>
      <c r="HD519" s="234"/>
      <c r="HE519" s="234"/>
      <c r="HF519" s="234"/>
      <c r="HG519" s="234"/>
      <c r="HH519" s="234"/>
      <c r="HI519" s="234"/>
      <c r="HJ519" s="234"/>
      <c r="HK519" s="234"/>
      <c r="HL519" s="234"/>
      <c r="HM519" s="234"/>
      <c r="HN519" s="234"/>
      <c r="HO519" s="234"/>
      <c r="HP519" s="234"/>
      <c r="HQ519" s="234"/>
      <c r="HR519" s="234"/>
      <c r="HS519" s="234"/>
      <c r="HT519" s="234"/>
      <c r="HU519" s="234"/>
      <c r="HV519" s="234"/>
      <c r="HW519" s="234"/>
      <c r="HX519" s="234"/>
      <c r="HY519" s="234"/>
      <c r="HZ519" s="234"/>
      <c r="IA519" s="234"/>
      <c r="IB519" s="234"/>
      <c r="IC519" s="234"/>
      <c r="ID519" s="234"/>
      <c r="IE519" s="234"/>
      <c r="IF519" s="234"/>
      <c r="IG519" s="234"/>
      <c r="IH519" s="234"/>
      <c r="II519" s="234"/>
      <c r="IJ519" s="234"/>
      <c r="IK519" s="234"/>
      <c r="IL519" s="234"/>
      <c r="IM519" s="234"/>
      <c r="IN519" s="234"/>
      <c r="IO519" s="234"/>
      <c r="IP519" s="234"/>
      <c r="IQ519" s="234"/>
      <c r="IR519" s="234"/>
      <c r="IS519" s="234"/>
      <c r="IT519" s="234"/>
      <c r="IU519" s="234"/>
      <c r="IV519" s="234"/>
    </row>
    <row r="520" spans="1:256">
      <c r="A520" s="493" t="s">
        <v>452</v>
      </c>
      <c r="B520" s="715" t="s">
        <v>453</v>
      </c>
      <c r="C520" s="155" t="s">
        <v>462</v>
      </c>
      <c r="D520" s="506"/>
      <c r="E520" s="715"/>
      <c r="F520" s="94">
        <f>F512</f>
        <v>0</v>
      </c>
      <c r="G520" s="234"/>
      <c r="H520" s="234"/>
      <c r="I520" s="234"/>
      <c r="J520" s="234"/>
      <c r="K520" s="234"/>
      <c r="L520" s="234"/>
      <c r="M520" s="234"/>
      <c r="N520" s="234"/>
      <c r="O520" s="234"/>
      <c r="P520" s="234"/>
      <c r="Q520" s="234"/>
      <c r="R520" s="234"/>
      <c r="S520" s="234"/>
      <c r="T520" s="234"/>
      <c r="U520" s="234"/>
      <c r="V520" s="234"/>
      <c r="W520" s="234"/>
      <c r="X520" s="234"/>
      <c r="Y520" s="234"/>
      <c r="Z520" s="234"/>
      <c r="AA520" s="234"/>
      <c r="AB520" s="234"/>
      <c r="AC520" s="234"/>
      <c r="AD520" s="234"/>
      <c r="AE520" s="234"/>
      <c r="AF520" s="234"/>
      <c r="AG520" s="234"/>
      <c r="AH520" s="234"/>
      <c r="AI520" s="234"/>
      <c r="AJ520" s="234"/>
      <c r="AK520" s="234"/>
      <c r="AL520" s="234"/>
      <c r="AM520" s="234"/>
      <c r="AN520" s="234"/>
      <c r="AO520" s="234"/>
      <c r="AP520" s="234"/>
      <c r="AQ520" s="234"/>
      <c r="AR520" s="234"/>
      <c r="AS520" s="234"/>
      <c r="AT520" s="234"/>
      <c r="AU520" s="234"/>
      <c r="AV520" s="234"/>
      <c r="AW520" s="234"/>
      <c r="AX520" s="234"/>
      <c r="AY520" s="234"/>
      <c r="AZ520" s="234"/>
      <c r="BA520" s="234"/>
      <c r="BB520" s="234"/>
      <c r="BC520" s="234"/>
      <c r="BD520" s="234"/>
      <c r="BE520" s="234"/>
      <c r="BF520" s="234"/>
      <c r="BG520" s="234"/>
      <c r="BH520" s="234"/>
      <c r="BI520" s="234"/>
      <c r="BJ520" s="234"/>
      <c r="BK520" s="234"/>
      <c r="BL520" s="234"/>
      <c r="BM520" s="234"/>
      <c r="BN520" s="234"/>
      <c r="BO520" s="234"/>
      <c r="BP520" s="234"/>
      <c r="BQ520" s="234"/>
      <c r="BR520" s="234"/>
      <c r="BS520" s="234"/>
      <c r="BT520" s="234"/>
      <c r="BU520" s="234"/>
      <c r="BV520" s="234"/>
      <c r="BW520" s="234"/>
      <c r="BX520" s="234"/>
      <c r="BY520" s="234"/>
      <c r="BZ520" s="234"/>
      <c r="CA520" s="234"/>
      <c r="CB520" s="234"/>
      <c r="CC520" s="234"/>
      <c r="CD520" s="234"/>
      <c r="CE520" s="234"/>
      <c r="CF520" s="234"/>
      <c r="CG520" s="234"/>
      <c r="CH520" s="234"/>
      <c r="CI520" s="234"/>
      <c r="CJ520" s="234"/>
      <c r="CK520" s="234"/>
      <c r="CL520" s="234"/>
      <c r="CM520" s="234"/>
      <c r="CN520" s="234"/>
      <c r="CO520" s="234"/>
      <c r="CP520" s="234"/>
      <c r="CQ520" s="234"/>
      <c r="CR520" s="234"/>
      <c r="CS520" s="234"/>
      <c r="CT520" s="234"/>
      <c r="CU520" s="234"/>
      <c r="CV520" s="234"/>
      <c r="CW520" s="234"/>
      <c r="CX520" s="234"/>
      <c r="CY520" s="234"/>
      <c r="CZ520" s="234"/>
      <c r="DA520" s="234"/>
      <c r="DB520" s="234"/>
      <c r="DC520" s="234"/>
      <c r="DD520" s="234"/>
      <c r="DE520" s="234"/>
      <c r="DF520" s="234"/>
      <c r="DG520" s="234"/>
      <c r="DH520" s="234"/>
      <c r="DI520" s="234"/>
      <c r="DJ520" s="234"/>
      <c r="DK520" s="234"/>
      <c r="DL520" s="234"/>
      <c r="DM520" s="234"/>
      <c r="DN520" s="234"/>
      <c r="DO520" s="234"/>
      <c r="DP520" s="234"/>
      <c r="DQ520" s="234"/>
      <c r="DR520" s="234"/>
      <c r="DS520" s="234"/>
      <c r="DT520" s="234"/>
      <c r="DU520" s="234"/>
      <c r="DV520" s="234"/>
      <c r="DW520" s="234"/>
      <c r="DX520" s="234"/>
      <c r="DY520" s="234"/>
      <c r="DZ520" s="234"/>
      <c r="EA520" s="234"/>
      <c r="EB520" s="234"/>
      <c r="EC520" s="234"/>
      <c r="ED520" s="234"/>
      <c r="EE520" s="234"/>
      <c r="EF520" s="234"/>
      <c r="EG520" s="234"/>
      <c r="EH520" s="234"/>
      <c r="EI520" s="234"/>
      <c r="EJ520" s="234"/>
      <c r="EK520" s="234"/>
      <c r="EL520" s="234"/>
      <c r="EM520" s="234"/>
      <c r="EN520" s="234"/>
      <c r="EO520" s="234"/>
      <c r="EP520" s="234"/>
      <c r="EQ520" s="234"/>
      <c r="ER520" s="234"/>
      <c r="ES520" s="234"/>
      <c r="ET520" s="234"/>
      <c r="EU520" s="234"/>
      <c r="EV520" s="234"/>
      <c r="EW520" s="234"/>
      <c r="EX520" s="234"/>
      <c r="EY520" s="234"/>
      <c r="EZ520" s="234"/>
      <c r="FA520" s="234"/>
      <c r="FB520" s="234"/>
      <c r="FC520" s="234"/>
      <c r="FD520" s="234"/>
      <c r="FE520" s="234"/>
      <c r="FF520" s="234"/>
      <c r="FG520" s="234"/>
      <c r="FH520" s="234"/>
      <c r="FI520" s="234"/>
      <c r="FJ520" s="234"/>
      <c r="FK520" s="234"/>
      <c r="FL520" s="234"/>
      <c r="FM520" s="234"/>
      <c r="FN520" s="234"/>
      <c r="FO520" s="234"/>
      <c r="FP520" s="234"/>
      <c r="FQ520" s="234"/>
      <c r="FR520" s="234"/>
      <c r="FS520" s="234"/>
      <c r="FT520" s="234"/>
      <c r="FU520" s="234"/>
      <c r="FV520" s="234"/>
      <c r="FW520" s="234"/>
      <c r="FX520" s="234"/>
      <c r="FY520" s="234"/>
      <c r="FZ520" s="234"/>
      <c r="GA520" s="234"/>
      <c r="GB520" s="234"/>
      <c r="GC520" s="234"/>
      <c r="GD520" s="234"/>
      <c r="GE520" s="234"/>
      <c r="GF520" s="234"/>
      <c r="GG520" s="234"/>
      <c r="GH520" s="234"/>
      <c r="GI520" s="234"/>
      <c r="GJ520" s="234"/>
      <c r="GK520" s="234"/>
      <c r="GL520" s="234"/>
      <c r="GM520" s="234"/>
      <c r="GN520" s="234"/>
      <c r="GO520" s="234"/>
      <c r="GP520" s="234"/>
      <c r="GQ520" s="234"/>
      <c r="GR520" s="234"/>
      <c r="GS520" s="234"/>
      <c r="GT520" s="234"/>
      <c r="GU520" s="234"/>
      <c r="GV520" s="234"/>
      <c r="GW520" s="234"/>
      <c r="GX520" s="234"/>
      <c r="GY520" s="234"/>
      <c r="GZ520" s="234"/>
      <c r="HA520" s="234"/>
      <c r="HB520" s="234"/>
      <c r="HC520" s="234"/>
      <c r="HD520" s="234"/>
      <c r="HE520" s="234"/>
      <c r="HF520" s="234"/>
      <c r="HG520" s="234"/>
      <c r="HH520" s="234"/>
      <c r="HI520" s="234"/>
      <c r="HJ520" s="234"/>
      <c r="HK520" s="234"/>
      <c r="HL520" s="234"/>
      <c r="HM520" s="234"/>
      <c r="HN520" s="234"/>
      <c r="HO520" s="234"/>
      <c r="HP520" s="234"/>
      <c r="HQ520" s="234"/>
      <c r="HR520" s="234"/>
      <c r="HS520" s="234"/>
      <c r="HT520" s="234"/>
      <c r="HU520" s="234"/>
      <c r="HV520" s="234"/>
      <c r="HW520" s="234"/>
      <c r="HX520" s="234"/>
      <c r="HY520" s="234"/>
      <c r="HZ520" s="234"/>
      <c r="IA520" s="234"/>
      <c r="IB520" s="234"/>
      <c r="IC520" s="234"/>
      <c r="ID520" s="234"/>
      <c r="IE520" s="234"/>
      <c r="IF520" s="234"/>
      <c r="IG520" s="234"/>
      <c r="IH520" s="234"/>
      <c r="II520" s="234"/>
      <c r="IJ520" s="234"/>
      <c r="IK520" s="234"/>
      <c r="IL520" s="234"/>
      <c r="IM520" s="234"/>
      <c r="IN520" s="234"/>
      <c r="IO520" s="234"/>
      <c r="IP520" s="234"/>
      <c r="IQ520" s="234"/>
      <c r="IR520" s="234"/>
      <c r="IS520" s="234"/>
      <c r="IT520" s="234"/>
      <c r="IU520" s="234"/>
      <c r="IV520" s="234"/>
    </row>
    <row r="521" spans="1:256">
      <c r="A521" s="515"/>
      <c r="B521" s="120" t="s">
        <v>43</v>
      </c>
      <c r="C521" s="162" t="s">
        <v>18</v>
      </c>
      <c r="D521" s="603"/>
      <c r="E521" s="165"/>
      <c r="F521" s="124">
        <f>SUM(F515:F520)</f>
        <v>0</v>
      </c>
      <c r="G521" s="234"/>
      <c r="H521" s="234"/>
      <c r="I521" s="234"/>
      <c r="J521" s="234"/>
      <c r="K521" s="234"/>
      <c r="L521" s="234"/>
      <c r="M521" s="234"/>
      <c r="N521" s="234"/>
      <c r="O521" s="234"/>
      <c r="P521" s="234"/>
      <c r="Q521" s="234"/>
      <c r="R521" s="234"/>
      <c r="S521" s="234"/>
      <c r="T521" s="234"/>
      <c r="U521" s="234"/>
      <c r="V521" s="234"/>
      <c r="W521" s="234"/>
      <c r="X521" s="234"/>
      <c r="Y521" s="234"/>
      <c r="Z521" s="234"/>
      <c r="AA521" s="234"/>
      <c r="AB521" s="234"/>
      <c r="AC521" s="234"/>
      <c r="AD521" s="234"/>
      <c r="AE521" s="234"/>
      <c r="AF521" s="234"/>
      <c r="AG521" s="234"/>
      <c r="AH521" s="234"/>
      <c r="AI521" s="234"/>
      <c r="AJ521" s="234"/>
      <c r="AK521" s="234"/>
      <c r="AL521" s="234"/>
      <c r="AM521" s="234"/>
      <c r="AN521" s="234"/>
      <c r="AO521" s="234"/>
      <c r="AP521" s="234"/>
      <c r="AQ521" s="234"/>
      <c r="AR521" s="234"/>
      <c r="AS521" s="234"/>
      <c r="AT521" s="234"/>
      <c r="AU521" s="234"/>
      <c r="AV521" s="234"/>
      <c r="AW521" s="234"/>
      <c r="AX521" s="234"/>
      <c r="AY521" s="234"/>
      <c r="AZ521" s="234"/>
      <c r="BA521" s="234"/>
      <c r="BB521" s="234"/>
      <c r="BC521" s="234"/>
      <c r="BD521" s="234"/>
      <c r="BE521" s="234"/>
      <c r="BF521" s="234"/>
      <c r="BG521" s="234"/>
      <c r="BH521" s="234"/>
      <c r="BI521" s="234"/>
      <c r="BJ521" s="234"/>
      <c r="BK521" s="234"/>
      <c r="BL521" s="234"/>
      <c r="BM521" s="234"/>
      <c r="BN521" s="234"/>
      <c r="BO521" s="234"/>
      <c r="BP521" s="234"/>
      <c r="BQ521" s="234"/>
      <c r="BR521" s="234"/>
      <c r="BS521" s="234"/>
      <c r="BT521" s="234"/>
      <c r="BU521" s="234"/>
      <c r="BV521" s="234"/>
      <c r="BW521" s="234"/>
      <c r="BX521" s="234"/>
      <c r="BY521" s="234"/>
      <c r="BZ521" s="234"/>
      <c r="CA521" s="234"/>
      <c r="CB521" s="234"/>
      <c r="CC521" s="234"/>
      <c r="CD521" s="234"/>
      <c r="CE521" s="234"/>
      <c r="CF521" s="234"/>
      <c r="CG521" s="234"/>
      <c r="CH521" s="234"/>
      <c r="CI521" s="234"/>
      <c r="CJ521" s="234"/>
      <c r="CK521" s="234"/>
      <c r="CL521" s="234"/>
      <c r="CM521" s="234"/>
      <c r="CN521" s="234"/>
      <c r="CO521" s="234"/>
      <c r="CP521" s="234"/>
      <c r="CQ521" s="234"/>
      <c r="CR521" s="234"/>
      <c r="CS521" s="234"/>
      <c r="CT521" s="234"/>
      <c r="CU521" s="234"/>
      <c r="CV521" s="234"/>
      <c r="CW521" s="234"/>
      <c r="CX521" s="234"/>
      <c r="CY521" s="234"/>
      <c r="CZ521" s="234"/>
      <c r="DA521" s="234"/>
      <c r="DB521" s="234"/>
      <c r="DC521" s="234"/>
      <c r="DD521" s="234"/>
      <c r="DE521" s="234"/>
      <c r="DF521" s="234"/>
      <c r="DG521" s="234"/>
      <c r="DH521" s="234"/>
      <c r="DI521" s="234"/>
      <c r="DJ521" s="234"/>
      <c r="DK521" s="234"/>
      <c r="DL521" s="234"/>
      <c r="DM521" s="234"/>
      <c r="DN521" s="234"/>
      <c r="DO521" s="234"/>
      <c r="DP521" s="234"/>
      <c r="DQ521" s="234"/>
      <c r="DR521" s="234"/>
      <c r="DS521" s="234"/>
      <c r="DT521" s="234"/>
      <c r="DU521" s="234"/>
      <c r="DV521" s="234"/>
      <c r="DW521" s="234"/>
      <c r="DX521" s="234"/>
      <c r="DY521" s="234"/>
      <c r="DZ521" s="234"/>
      <c r="EA521" s="234"/>
      <c r="EB521" s="234"/>
      <c r="EC521" s="234"/>
      <c r="ED521" s="234"/>
      <c r="EE521" s="234"/>
      <c r="EF521" s="234"/>
      <c r="EG521" s="234"/>
      <c r="EH521" s="234"/>
      <c r="EI521" s="234"/>
      <c r="EJ521" s="234"/>
      <c r="EK521" s="234"/>
      <c r="EL521" s="234"/>
      <c r="EM521" s="234"/>
      <c r="EN521" s="234"/>
      <c r="EO521" s="234"/>
      <c r="EP521" s="234"/>
      <c r="EQ521" s="234"/>
      <c r="ER521" s="234"/>
      <c r="ES521" s="234"/>
      <c r="ET521" s="234"/>
      <c r="EU521" s="234"/>
      <c r="EV521" s="234"/>
      <c r="EW521" s="234"/>
      <c r="EX521" s="234"/>
      <c r="EY521" s="234"/>
      <c r="EZ521" s="234"/>
      <c r="FA521" s="234"/>
      <c r="FB521" s="234"/>
      <c r="FC521" s="234"/>
      <c r="FD521" s="234"/>
      <c r="FE521" s="234"/>
      <c r="FF521" s="234"/>
      <c r="FG521" s="234"/>
      <c r="FH521" s="234"/>
      <c r="FI521" s="234"/>
      <c r="FJ521" s="234"/>
      <c r="FK521" s="234"/>
      <c r="FL521" s="234"/>
      <c r="FM521" s="234"/>
      <c r="FN521" s="234"/>
      <c r="FO521" s="234"/>
      <c r="FP521" s="234"/>
      <c r="FQ521" s="234"/>
      <c r="FR521" s="234"/>
      <c r="FS521" s="234"/>
      <c r="FT521" s="234"/>
      <c r="FU521" s="234"/>
      <c r="FV521" s="234"/>
      <c r="FW521" s="234"/>
      <c r="FX521" s="234"/>
      <c r="FY521" s="234"/>
      <c r="FZ521" s="234"/>
      <c r="GA521" s="234"/>
      <c r="GB521" s="234"/>
      <c r="GC521" s="234"/>
      <c r="GD521" s="234"/>
      <c r="GE521" s="234"/>
      <c r="GF521" s="234"/>
      <c r="GG521" s="234"/>
      <c r="GH521" s="234"/>
      <c r="GI521" s="234"/>
      <c r="GJ521" s="234"/>
      <c r="GK521" s="234"/>
      <c r="GL521" s="234"/>
      <c r="GM521" s="234"/>
      <c r="GN521" s="234"/>
      <c r="GO521" s="234"/>
      <c r="GP521" s="234"/>
      <c r="GQ521" s="234"/>
      <c r="GR521" s="234"/>
      <c r="GS521" s="234"/>
      <c r="GT521" s="234"/>
      <c r="GU521" s="234"/>
      <c r="GV521" s="234"/>
      <c r="GW521" s="234"/>
      <c r="GX521" s="234"/>
      <c r="GY521" s="234"/>
      <c r="GZ521" s="234"/>
      <c r="HA521" s="234"/>
      <c r="HB521" s="234"/>
      <c r="HC521" s="234"/>
      <c r="HD521" s="234"/>
      <c r="HE521" s="234"/>
      <c r="HF521" s="234"/>
      <c r="HG521" s="234"/>
      <c r="HH521" s="234"/>
      <c r="HI521" s="234"/>
      <c r="HJ521" s="234"/>
      <c r="HK521" s="234"/>
      <c r="HL521" s="234"/>
      <c r="HM521" s="234"/>
      <c r="HN521" s="234"/>
      <c r="HO521" s="234"/>
      <c r="HP521" s="234"/>
      <c r="HQ521" s="234"/>
      <c r="HR521" s="234"/>
      <c r="HS521" s="234"/>
      <c r="HT521" s="234"/>
      <c r="HU521" s="234"/>
      <c r="HV521" s="234"/>
      <c r="HW521" s="234"/>
      <c r="HX521" s="234"/>
      <c r="HY521" s="234"/>
      <c r="HZ521" s="234"/>
      <c r="IA521" s="234"/>
      <c r="IB521" s="234"/>
      <c r="IC521" s="234"/>
      <c r="ID521" s="234"/>
      <c r="IE521" s="234"/>
      <c r="IF521" s="234"/>
      <c r="IG521" s="234"/>
      <c r="IH521" s="234"/>
      <c r="II521" s="234"/>
      <c r="IJ521" s="234"/>
      <c r="IK521" s="234"/>
      <c r="IL521" s="234"/>
      <c r="IM521" s="234"/>
      <c r="IN521" s="234"/>
      <c r="IO521" s="234"/>
      <c r="IP521" s="234"/>
      <c r="IQ521" s="234"/>
      <c r="IR521" s="234"/>
      <c r="IS521" s="234"/>
      <c r="IT521" s="234"/>
      <c r="IU521" s="234"/>
      <c r="IV521" s="234"/>
    </row>
    <row r="522" spans="1:256">
      <c r="E522" s="23"/>
      <c r="G522" s="234"/>
      <c r="H522" s="234"/>
      <c r="I522" s="234"/>
      <c r="J522" s="234"/>
      <c r="K522" s="234"/>
      <c r="L522" s="234"/>
      <c r="M522" s="234"/>
      <c r="N522" s="234"/>
      <c r="O522" s="234"/>
      <c r="P522" s="234"/>
      <c r="Q522" s="234"/>
      <c r="R522" s="234"/>
      <c r="S522" s="234"/>
      <c r="T522" s="234"/>
      <c r="U522" s="234"/>
      <c r="V522" s="234"/>
      <c r="W522" s="234"/>
      <c r="X522" s="234"/>
      <c r="Y522" s="234"/>
      <c r="Z522" s="234"/>
      <c r="AA522" s="234"/>
      <c r="AB522" s="234"/>
      <c r="AC522" s="234"/>
      <c r="AD522" s="234"/>
      <c r="AE522" s="234"/>
      <c r="AF522" s="234"/>
      <c r="AG522" s="234"/>
      <c r="AH522" s="234"/>
      <c r="AI522" s="234"/>
      <c r="AJ522" s="234"/>
      <c r="AK522" s="234"/>
      <c r="AL522" s="234"/>
      <c r="AM522" s="234"/>
      <c r="AN522" s="234"/>
      <c r="AO522" s="234"/>
      <c r="AP522" s="234"/>
      <c r="AQ522" s="234"/>
      <c r="AR522" s="234"/>
      <c r="AS522" s="234"/>
      <c r="AT522" s="234"/>
      <c r="AU522" s="234"/>
      <c r="AV522" s="234"/>
      <c r="AW522" s="234"/>
      <c r="AX522" s="234"/>
      <c r="AY522" s="234"/>
      <c r="AZ522" s="234"/>
      <c r="BA522" s="234"/>
      <c r="BB522" s="234"/>
      <c r="BC522" s="234"/>
      <c r="BD522" s="234"/>
      <c r="BE522" s="234"/>
      <c r="BF522" s="234"/>
      <c r="BG522" s="234"/>
      <c r="BH522" s="234"/>
      <c r="BI522" s="234"/>
      <c r="BJ522" s="234"/>
      <c r="BK522" s="234"/>
      <c r="BL522" s="234"/>
      <c r="BM522" s="234"/>
      <c r="BN522" s="234"/>
      <c r="BO522" s="234"/>
      <c r="BP522" s="234"/>
      <c r="BQ522" s="234"/>
      <c r="BR522" s="234"/>
      <c r="BS522" s="234"/>
      <c r="BT522" s="234"/>
      <c r="BU522" s="234"/>
      <c r="BV522" s="234"/>
      <c r="BW522" s="234"/>
      <c r="BX522" s="234"/>
      <c r="BY522" s="234"/>
      <c r="BZ522" s="234"/>
      <c r="CA522" s="234"/>
      <c r="CB522" s="234"/>
      <c r="CC522" s="234"/>
      <c r="CD522" s="234"/>
      <c r="CE522" s="234"/>
      <c r="CF522" s="234"/>
      <c r="CG522" s="234"/>
      <c r="CH522" s="234"/>
      <c r="CI522" s="234"/>
      <c r="CJ522" s="234"/>
      <c r="CK522" s="234"/>
      <c r="CL522" s="234"/>
      <c r="CM522" s="234"/>
      <c r="CN522" s="234"/>
      <c r="CO522" s="234"/>
      <c r="CP522" s="234"/>
      <c r="CQ522" s="234"/>
      <c r="CR522" s="234"/>
      <c r="CS522" s="234"/>
      <c r="CT522" s="234"/>
      <c r="CU522" s="234"/>
      <c r="CV522" s="234"/>
      <c r="CW522" s="234"/>
      <c r="CX522" s="234"/>
      <c r="CY522" s="234"/>
      <c r="CZ522" s="234"/>
      <c r="DA522" s="234"/>
      <c r="DB522" s="234"/>
      <c r="DC522" s="234"/>
      <c r="DD522" s="234"/>
      <c r="DE522" s="234"/>
      <c r="DF522" s="234"/>
      <c r="DG522" s="234"/>
      <c r="DH522" s="234"/>
      <c r="DI522" s="234"/>
      <c r="DJ522" s="234"/>
      <c r="DK522" s="234"/>
      <c r="DL522" s="234"/>
      <c r="DM522" s="234"/>
      <c r="DN522" s="234"/>
      <c r="DO522" s="234"/>
      <c r="DP522" s="234"/>
      <c r="DQ522" s="234"/>
      <c r="DR522" s="234"/>
      <c r="DS522" s="234"/>
      <c r="DT522" s="234"/>
      <c r="DU522" s="234"/>
      <c r="DV522" s="234"/>
      <c r="DW522" s="234"/>
      <c r="DX522" s="234"/>
      <c r="DY522" s="234"/>
      <c r="DZ522" s="234"/>
      <c r="EA522" s="234"/>
      <c r="EB522" s="234"/>
      <c r="EC522" s="234"/>
      <c r="ED522" s="234"/>
      <c r="EE522" s="234"/>
      <c r="EF522" s="234"/>
      <c r="EG522" s="234"/>
      <c r="EH522" s="234"/>
      <c r="EI522" s="234"/>
      <c r="EJ522" s="234"/>
      <c r="EK522" s="234"/>
      <c r="EL522" s="234"/>
      <c r="EM522" s="234"/>
      <c r="EN522" s="234"/>
      <c r="EO522" s="234"/>
      <c r="EP522" s="234"/>
      <c r="EQ522" s="234"/>
      <c r="ER522" s="234"/>
      <c r="ES522" s="234"/>
      <c r="ET522" s="234"/>
      <c r="EU522" s="234"/>
      <c r="EV522" s="234"/>
      <c r="EW522" s="234"/>
      <c r="EX522" s="234"/>
      <c r="EY522" s="234"/>
      <c r="EZ522" s="234"/>
      <c r="FA522" s="234"/>
      <c r="FB522" s="234"/>
      <c r="FC522" s="234"/>
      <c r="FD522" s="234"/>
      <c r="FE522" s="234"/>
      <c r="FF522" s="234"/>
      <c r="FG522" s="234"/>
      <c r="FH522" s="234"/>
      <c r="FI522" s="234"/>
      <c r="FJ522" s="234"/>
      <c r="FK522" s="234"/>
      <c r="FL522" s="234"/>
      <c r="FM522" s="234"/>
      <c r="FN522" s="234"/>
      <c r="FO522" s="234"/>
      <c r="FP522" s="234"/>
      <c r="FQ522" s="234"/>
      <c r="FR522" s="234"/>
      <c r="FS522" s="234"/>
      <c r="FT522" s="234"/>
      <c r="FU522" s="234"/>
      <c r="FV522" s="234"/>
      <c r="FW522" s="234"/>
      <c r="FX522" s="234"/>
      <c r="FY522" s="234"/>
      <c r="FZ522" s="234"/>
      <c r="GA522" s="234"/>
      <c r="GB522" s="234"/>
      <c r="GC522" s="234"/>
      <c r="GD522" s="234"/>
      <c r="GE522" s="234"/>
      <c r="GF522" s="234"/>
      <c r="GG522" s="234"/>
      <c r="GH522" s="234"/>
      <c r="GI522" s="234"/>
      <c r="GJ522" s="234"/>
      <c r="GK522" s="234"/>
      <c r="GL522" s="234"/>
      <c r="GM522" s="234"/>
      <c r="GN522" s="234"/>
      <c r="GO522" s="234"/>
      <c r="GP522" s="234"/>
      <c r="GQ522" s="234"/>
      <c r="GR522" s="234"/>
      <c r="GS522" s="234"/>
      <c r="GT522" s="234"/>
      <c r="GU522" s="234"/>
      <c r="GV522" s="234"/>
      <c r="GW522" s="234"/>
      <c r="GX522" s="234"/>
      <c r="GY522" s="234"/>
      <c r="GZ522" s="234"/>
      <c r="HA522" s="234"/>
      <c r="HB522" s="234"/>
      <c r="HC522" s="234"/>
      <c r="HD522" s="234"/>
      <c r="HE522" s="234"/>
      <c r="HF522" s="234"/>
      <c r="HG522" s="234"/>
      <c r="HH522" s="234"/>
      <c r="HI522" s="234"/>
      <c r="HJ522" s="234"/>
      <c r="HK522" s="234"/>
      <c r="HL522" s="234"/>
      <c r="HM522" s="234"/>
      <c r="HN522" s="234"/>
      <c r="HO522" s="234"/>
      <c r="HP522" s="234"/>
      <c r="HQ522" s="234"/>
      <c r="HR522" s="234"/>
      <c r="HS522" s="234"/>
      <c r="HT522" s="234"/>
      <c r="HU522" s="234"/>
      <c r="HV522" s="234"/>
      <c r="HW522" s="234"/>
      <c r="HX522" s="234"/>
      <c r="HY522" s="234"/>
      <c r="HZ522" s="234"/>
      <c r="IA522" s="234"/>
      <c r="IB522" s="234"/>
      <c r="IC522" s="234"/>
      <c r="ID522" s="234"/>
      <c r="IE522" s="234"/>
      <c r="IF522" s="234"/>
      <c r="IG522" s="234"/>
      <c r="IH522" s="234"/>
      <c r="II522" s="234"/>
      <c r="IJ522" s="234"/>
      <c r="IK522" s="234"/>
      <c r="IL522" s="234"/>
      <c r="IM522" s="234"/>
      <c r="IN522" s="234"/>
      <c r="IO522" s="234"/>
      <c r="IP522" s="234"/>
      <c r="IQ522" s="234"/>
      <c r="IR522" s="234"/>
      <c r="IS522" s="234"/>
      <c r="IT522" s="234"/>
      <c r="IU522" s="234"/>
      <c r="IV522" s="234"/>
    </row>
    <row r="523" spans="1:256" ht="13.8">
      <c r="A523" s="33" t="s">
        <v>99</v>
      </c>
      <c r="B523" s="878" t="s">
        <v>82</v>
      </c>
      <c r="C523" s="879"/>
      <c r="D523" s="879"/>
      <c r="E523" s="879"/>
      <c r="F523" s="880"/>
    </row>
    <row r="524" spans="1:256">
      <c r="A524" s="3"/>
      <c r="B524" s="24"/>
      <c r="C524" s="26"/>
      <c r="D524" s="50"/>
      <c r="E524" s="42"/>
      <c r="F524" s="51"/>
    </row>
    <row r="525" spans="1:256" ht="15.6">
      <c r="A525" s="415" t="s">
        <v>46</v>
      </c>
      <c r="B525" s="232" t="s">
        <v>242</v>
      </c>
      <c r="C525" s="463"/>
      <c r="D525" s="464"/>
      <c r="E525" s="465"/>
      <c r="F525" s="466"/>
    </row>
    <row r="526" spans="1:256" ht="15.6">
      <c r="A526" s="467"/>
      <c r="B526" s="235"/>
      <c r="C526" s="468"/>
      <c r="D526" s="469"/>
      <c r="E526" s="470"/>
      <c r="F526" s="471"/>
    </row>
    <row r="527" spans="1:256">
      <c r="A527" s="236"/>
      <c r="B527" s="237"/>
      <c r="C527" s="238"/>
      <c r="D527" s="344"/>
      <c r="E527" s="343"/>
      <c r="F527" s="342"/>
    </row>
    <row r="528" spans="1:256">
      <c r="A528" s="415" t="s">
        <v>6</v>
      </c>
      <c r="B528" s="232" t="s">
        <v>74</v>
      </c>
      <c r="C528" s="382"/>
      <c r="D528" s="383"/>
      <c r="E528" s="383"/>
      <c r="F528" s="345"/>
    </row>
    <row r="529" spans="1:6">
      <c r="A529" s="236"/>
      <c r="B529" s="347"/>
      <c r="C529" s="238"/>
      <c r="D529" s="344"/>
      <c r="E529" s="343"/>
      <c r="F529" s="342"/>
    </row>
    <row r="530" spans="1:6" ht="51" customHeight="1">
      <c r="A530" s="416">
        <v>1</v>
      </c>
      <c r="B530" s="347" t="s">
        <v>174</v>
      </c>
      <c r="C530" s="382" t="s">
        <v>75</v>
      </c>
      <c r="D530" s="239">
        <f>240*1.1</f>
        <v>264</v>
      </c>
      <c r="E530" s="240"/>
      <c r="F530" s="241">
        <f t="shared" ref="F530:F537" si="3">D530*E530</f>
        <v>0</v>
      </c>
    </row>
    <row r="531" spans="1:6" ht="120" customHeight="1">
      <c r="A531" s="231">
        <v>2</v>
      </c>
      <c r="B531" s="348" t="s">
        <v>467</v>
      </c>
      <c r="C531" s="384" t="s">
        <v>51</v>
      </c>
      <c r="D531" s="385">
        <v>28</v>
      </c>
      <c r="E531" s="341"/>
      <c r="F531" s="340">
        <f>D531*E531</f>
        <v>0</v>
      </c>
    </row>
    <row r="532" spans="1:6" ht="121.2" customHeight="1">
      <c r="A532" s="231">
        <v>3</v>
      </c>
      <c r="B532" s="348" t="s">
        <v>468</v>
      </c>
      <c r="C532" s="384" t="s">
        <v>51</v>
      </c>
      <c r="D532" s="385">
        <v>45</v>
      </c>
      <c r="E532" s="341"/>
      <c r="F532" s="340">
        <f t="shared" si="3"/>
        <v>0</v>
      </c>
    </row>
    <row r="533" spans="1:6" ht="79.2">
      <c r="A533" s="416">
        <v>4</v>
      </c>
      <c r="B533" s="347" t="s">
        <v>469</v>
      </c>
      <c r="C533" s="382" t="s">
        <v>51</v>
      </c>
      <c r="D533" s="447">
        <v>17</v>
      </c>
      <c r="E533" s="386"/>
      <c r="F533" s="345">
        <f t="shared" si="3"/>
        <v>0</v>
      </c>
    </row>
    <row r="534" spans="1:6" ht="198" customHeight="1">
      <c r="A534" s="416">
        <v>5</v>
      </c>
      <c r="B534" s="855" t="s">
        <v>557</v>
      </c>
      <c r="C534" s="387" t="s">
        <v>12</v>
      </c>
      <c r="D534" s="383">
        <v>4</v>
      </c>
      <c r="E534" s="388"/>
      <c r="F534" s="345">
        <f t="shared" si="3"/>
        <v>0</v>
      </c>
    </row>
    <row r="535" spans="1:6" ht="205.2" customHeight="1">
      <c r="A535" s="416">
        <v>6</v>
      </c>
      <c r="B535" s="855" t="s">
        <v>558</v>
      </c>
      <c r="C535" s="387" t="s">
        <v>12</v>
      </c>
      <c r="D535" s="383">
        <v>4</v>
      </c>
      <c r="E535" s="388"/>
      <c r="F535" s="345">
        <f>D535*E535</f>
        <v>0</v>
      </c>
    </row>
    <row r="536" spans="1:6" ht="102.6" customHeight="1">
      <c r="A536" s="231">
        <v>7</v>
      </c>
      <c r="B536" s="868" t="s">
        <v>243</v>
      </c>
      <c r="C536" s="389" t="s">
        <v>12</v>
      </c>
      <c r="D536" s="385">
        <v>1</v>
      </c>
      <c r="E536" s="388"/>
      <c r="F536" s="340">
        <f t="shared" si="3"/>
        <v>0</v>
      </c>
    </row>
    <row r="537" spans="1:6" ht="187.2">
      <c r="A537" s="416">
        <v>8</v>
      </c>
      <c r="B537" s="855" t="s">
        <v>367</v>
      </c>
      <c r="C537" s="387" t="s">
        <v>12</v>
      </c>
      <c r="D537" s="383">
        <v>4</v>
      </c>
      <c r="E537" s="388"/>
      <c r="F537" s="345">
        <f t="shared" si="3"/>
        <v>0</v>
      </c>
    </row>
    <row r="538" spans="1:6" ht="187.2">
      <c r="A538" s="416">
        <v>9</v>
      </c>
      <c r="B538" s="347" t="s">
        <v>368</v>
      </c>
      <c r="C538" s="387" t="s">
        <v>12</v>
      </c>
      <c r="D538" s="383">
        <v>4</v>
      </c>
      <c r="E538" s="388"/>
      <c r="F538" s="345">
        <f>D538*E538</f>
        <v>0</v>
      </c>
    </row>
    <row r="539" spans="1:6">
      <c r="A539" s="416">
        <v>10</v>
      </c>
      <c r="B539" s="237" t="s">
        <v>244</v>
      </c>
      <c r="C539" s="387"/>
      <c r="D539" s="447"/>
      <c r="E539" s="383"/>
      <c r="F539" s="345"/>
    </row>
    <row r="540" spans="1:6">
      <c r="A540" s="236"/>
      <c r="B540" s="237" t="s">
        <v>92</v>
      </c>
      <c r="C540" s="387" t="s">
        <v>75</v>
      </c>
      <c r="D540" s="447">
        <v>30</v>
      </c>
      <c r="E540" s="383"/>
      <c r="F540" s="345">
        <f t="shared" ref="F540:F552" si="4">D540*E540</f>
        <v>0</v>
      </c>
    </row>
    <row r="541" spans="1:6">
      <c r="A541" s="236"/>
      <c r="B541" s="237" t="s">
        <v>93</v>
      </c>
      <c r="C541" s="387" t="s">
        <v>75</v>
      </c>
      <c r="D541" s="447">
        <v>15</v>
      </c>
      <c r="E541" s="385"/>
      <c r="F541" s="345">
        <f t="shared" si="4"/>
        <v>0</v>
      </c>
    </row>
    <row r="542" spans="1:6" ht="26.4">
      <c r="A542" s="236"/>
      <c r="B542" s="347" t="s">
        <v>245</v>
      </c>
      <c r="C542" s="387" t="s">
        <v>75</v>
      </c>
      <c r="D542" s="472">
        <f>120*1.1</f>
        <v>132</v>
      </c>
      <c r="E542" s="385"/>
      <c r="F542" s="345">
        <f>D542*E542</f>
        <v>0</v>
      </c>
    </row>
    <row r="543" spans="1:6" ht="39.6">
      <c r="A543" s="231">
        <v>11</v>
      </c>
      <c r="B543" s="364" t="s">
        <v>175</v>
      </c>
      <c r="C543" s="384" t="s">
        <v>51</v>
      </c>
      <c r="D543" s="473">
        <v>19</v>
      </c>
      <c r="E543" s="341"/>
      <c r="F543" s="340">
        <f t="shared" si="4"/>
        <v>0</v>
      </c>
    </row>
    <row r="544" spans="1:6" ht="39.6">
      <c r="A544" s="416">
        <v>12</v>
      </c>
      <c r="B544" s="347" t="s">
        <v>246</v>
      </c>
      <c r="C544" s="382" t="s">
        <v>51</v>
      </c>
      <c r="D544" s="447">
        <v>9</v>
      </c>
      <c r="E544" s="446"/>
      <c r="F544" s="345">
        <f>D544*E544</f>
        <v>0</v>
      </c>
    </row>
    <row r="545" spans="1:6" ht="52.8">
      <c r="A545" s="231">
        <v>13</v>
      </c>
      <c r="B545" s="346" t="s">
        <v>369</v>
      </c>
      <c r="C545" s="384" t="s">
        <v>51</v>
      </c>
      <c r="D545" s="473">
        <v>55</v>
      </c>
      <c r="E545" s="341"/>
      <c r="F545" s="340">
        <f t="shared" si="4"/>
        <v>0</v>
      </c>
    </row>
    <row r="546" spans="1:6" ht="26.4">
      <c r="A546" s="231">
        <v>14</v>
      </c>
      <c r="B546" s="346" t="s">
        <v>247</v>
      </c>
      <c r="C546" s="382" t="s">
        <v>51</v>
      </c>
      <c r="D546" s="447">
        <v>6</v>
      </c>
      <c r="E546" s="341"/>
      <c r="F546" s="340">
        <f>D546*E546</f>
        <v>0</v>
      </c>
    </row>
    <row r="547" spans="1:6" ht="13.5" customHeight="1">
      <c r="A547" s="416">
        <v>15</v>
      </c>
      <c r="B547" s="349" t="s">
        <v>176</v>
      </c>
      <c r="C547" s="382" t="s">
        <v>51</v>
      </c>
      <c r="D547" s="447">
        <v>2</v>
      </c>
      <c r="E547" s="390"/>
      <c r="F547" s="417">
        <f>E547*D547</f>
        <v>0</v>
      </c>
    </row>
    <row r="548" spans="1:6" ht="39.6">
      <c r="A548" s="416">
        <v>16</v>
      </c>
      <c r="B548" s="349" t="s">
        <v>177</v>
      </c>
      <c r="C548" s="382" t="s">
        <v>248</v>
      </c>
      <c r="D548" s="447">
        <v>12</v>
      </c>
      <c r="E548" s="390"/>
      <c r="F548" s="417">
        <f>E548*D548</f>
        <v>0</v>
      </c>
    </row>
    <row r="549" spans="1:6" ht="39.6">
      <c r="A549" s="416">
        <v>17</v>
      </c>
      <c r="B549" s="347" t="s">
        <v>178</v>
      </c>
      <c r="C549" s="382" t="s">
        <v>51</v>
      </c>
      <c r="D549" s="383">
        <v>40</v>
      </c>
      <c r="E549" s="446"/>
      <c r="F549" s="345">
        <f t="shared" si="4"/>
        <v>0</v>
      </c>
    </row>
    <row r="550" spans="1:6" ht="26.4">
      <c r="A550" s="231">
        <v>18</v>
      </c>
      <c r="B550" s="474" t="s">
        <v>76</v>
      </c>
      <c r="C550" s="384" t="s">
        <v>12</v>
      </c>
      <c r="D550" s="385">
        <f>520</f>
        <v>520</v>
      </c>
      <c r="E550" s="341"/>
      <c r="F550" s="340">
        <f t="shared" si="4"/>
        <v>0</v>
      </c>
    </row>
    <row r="551" spans="1:6" ht="39.6">
      <c r="A551" s="231">
        <v>19</v>
      </c>
      <c r="B551" s="348" t="s">
        <v>249</v>
      </c>
      <c r="C551" s="389" t="s">
        <v>75</v>
      </c>
      <c r="D551" s="385">
        <f>520*1.05</f>
        <v>546</v>
      </c>
      <c r="E551" s="385"/>
      <c r="F551" s="340">
        <f t="shared" si="4"/>
        <v>0</v>
      </c>
    </row>
    <row r="552" spans="1:6" ht="79.2">
      <c r="A552" s="416">
        <v>20</v>
      </c>
      <c r="B552" s="237" t="s">
        <v>84</v>
      </c>
      <c r="C552" s="382" t="s">
        <v>12</v>
      </c>
      <c r="D552" s="383">
        <v>4</v>
      </c>
      <c r="E552" s="446"/>
      <c r="F552" s="345">
        <f t="shared" si="4"/>
        <v>0</v>
      </c>
    </row>
    <row r="553" spans="1:6">
      <c r="A553" s="236"/>
      <c r="B553" s="237"/>
      <c r="C553" s="238"/>
      <c r="D553" s="447"/>
      <c r="E553" s="386"/>
      <c r="F553" s="418"/>
    </row>
    <row r="554" spans="1:6" ht="26.4">
      <c r="A554" s="236"/>
      <c r="B554" s="356" t="s">
        <v>250</v>
      </c>
      <c r="C554" s="387"/>
      <c r="D554" s="383"/>
      <c r="E554" s="383"/>
      <c r="F554" s="448">
        <f>SUM(F530:F552)</f>
        <v>0</v>
      </c>
    </row>
    <row r="555" spans="1:6">
      <c r="A555" s="236"/>
      <c r="B555" s="237"/>
      <c r="C555" s="238"/>
      <c r="D555" s="447"/>
      <c r="E555" s="386"/>
      <c r="F555" s="418"/>
    </row>
    <row r="556" spans="1:6">
      <c r="A556" s="419"/>
      <c r="B556" s="352"/>
      <c r="C556" s="382"/>
      <c r="D556" s="383"/>
      <c r="E556" s="446"/>
      <c r="F556" s="345"/>
    </row>
    <row r="557" spans="1:6">
      <c r="A557" s="415" t="s">
        <v>9</v>
      </c>
      <c r="B557" s="356" t="s">
        <v>34</v>
      </c>
      <c r="C557" s="238"/>
      <c r="D557" s="447"/>
      <c r="E557" s="386"/>
      <c r="F557" s="418"/>
    </row>
    <row r="558" spans="1:6">
      <c r="A558" s="236"/>
      <c r="B558" s="237"/>
      <c r="C558" s="382"/>
      <c r="D558" s="383"/>
      <c r="E558" s="386"/>
      <c r="F558" s="345"/>
    </row>
    <row r="559" spans="1:6" ht="52.8">
      <c r="A559" s="416">
        <v>1</v>
      </c>
      <c r="B559" s="237" t="s">
        <v>77</v>
      </c>
      <c r="C559" s="238"/>
      <c r="D559" s="449"/>
      <c r="E559" s="386"/>
      <c r="F559" s="418"/>
    </row>
    <row r="560" spans="1:6">
      <c r="A560" s="429"/>
      <c r="B560" s="346" t="s">
        <v>251</v>
      </c>
      <c r="C560" s="389" t="s">
        <v>75</v>
      </c>
      <c r="D560" s="473">
        <v>25</v>
      </c>
      <c r="E560" s="388"/>
      <c r="F560" s="340">
        <f t="shared" ref="F560:F568" si="5">D560*E560</f>
        <v>0</v>
      </c>
    </row>
    <row r="561" spans="1:6">
      <c r="A561" s="420"/>
      <c r="B561" s="347" t="s">
        <v>252</v>
      </c>
      <c r="C561" s="387" t="s">
        <v>75</v>
      </c>
      <c r="D561" s="447">
        <v>171</v>
      </c>
      <c r="E561" s="383"/>
      <c r="F561" s="345">
        <f t="shared" si="5"/>
        <v>0</v>
      </c>
    </row>
    <row r="562" spans="1:6">
      <c r="A562" s="420"/>
      <c r="B562" s="347" t="s">
        <v>253</v>
      </c>
      <c r="C562" s="387" t="s">
        <v>75</v>
      </c>
      <c r="D562" s="447">
        <v>205</v>
      </c>
      <c r="E562" s="383"/>
      <c r="F562" s="345">
        <f>D562*E562</f>
        <v>0</v>
      </c>
    </row>
    <row r="563" spans="1:6">
      <c r="A563" s="420"/>
      <c r="B563" s="347" t="s">
        <v>254</v>
      </c>
      <c r="C563" s="387" t="s">
        <v>75</v>
      </c>
      <c r="D563" s="447">
        <v>110</v>
      </c>
      <c r="E563" s="383"/>
      <c r="F563" s="345">
        <f t="shared" si="5"/>
        <v>0</v>
      </c>
    </row>
    <row r="564" spans="1:6">
      <c r="A564" s="420"/>
      <c r="B564" s="347" t="s">
        <v>255</v>
      </c>
      <c r="C564" s="387" t="s">
        <v>75</v>
      </c>
      <c r="D564" s="447">
        <v>35</v>
      </c>
      <c r="E564" s="383"/>
      <c r="F564" s="345">
        <f>D564*E564</f>
        <v>0</v>
      </c>
    </row>
    <row r="565" spans="1:6">
      <c r="A565" s="419"/>
      <c r="B565" s="347" t="s">
        <v>179</v>
      </c>
      <c r="C565" s="387" t="s">
        <v>75</v>
      </c>
      <c r="D565" s="242">
        <v>25</v>
      </c>
      <c r="E565" s="388"/>
      <c r="F565" s="243">
        <f t="shared" si="5"/>
        <v>0</v>
      </c>
    </row>
    <row r="566" spans="1:6" ht="105.6">
      <c r="A566" s="416">
        <v>2</v>
      </c>
      <c r="B566" s="347" t="s">
        <v>370</v>
      </c>
      <c r="C566" s="387" t="s">
        <v>75</v>
      </c>
      <c r="D566" s="447">
        <v>195</v>
      </c>
      <c r="E566" s="446"/>
      <c r="F566" s="345">
        <f t="shared" si="5"/>
        <v>0</v>
      </c>
    </row>
    <row r="567" spans="1:6" ht="39.6">
      <c r="A567" s="416">
        <v>3</v>
      </c>
      <c r="B567" s="347" t="s">
        <v>79</v>
      </c>
      <c r="C567" s="238" t="s">
        <v>12</v>
      </c>
      <c r="D567" s="383">
        <v>30</v>
      </c>
      <c r="E567" s="383"/>
      <c r="F567" s="450">
        <f t="shared" si="5"/>
        <v>0</v>
      </c>
    </row>
    <row r="568" spans="1:6" ht="228" customHeight="1">
      <c r="A568" s="416">
        <v>4</v>
      </c>
      <c r="B568" s="350" t="s">
        <v>545</v>
      </c>
      <c r="C568" s="238" t="s">
        <v>12</v>
      </c>
      <c r="D568" s="383">
        <v>4</v>
      </c>
      <c r="E568" s="383"/>
      <c r="F568" s="345">
        <f t="shared" si="5"/>
        <v>0</v>
      </c>
    </row>
    <row r="569" spans="1:6" ht="224.4">
      <c r="A569" s="416">
        <v>5</v>
      </c>
      <c r="B569" s="863" t="s">
        <v>559</v>
      </c>
      <c r="C569" s="238" t="s">
        <v>12</v>
      </c>
      <c r="D569" s="383">
        <v>4</v>
      </c>
      <c r="E569" s="383"/>
      <c r="F569" s="345">
        <f>D569*E569</f>
        <v>0</v>
      </c>
    </row>
    <row r="570" spans="1:6" ht="52.8">
      <c r="A570" s="416">
        <v>6</v>
      </c>
      <c r="B570" s="347" t="s">
        <v>371</v>
      </c>
      <c r="C570" s="238" t="s">
        <v>12</v>
      </c>
      <c r="D570" s="383">
        <v>8</v>
      </c>
      <c r="E570" s="386"/>
      <c r="F570" s="345">
        <f>D570*E570</f>
        <v>0</v>
      </c>
    </row>
    <row r="571" spans="1:6" ht="409.6">
      <c r="A571" s="231">
        <v>7</v>
      </c>
      <c r="B571" s="831" t="s">
        <v>560</v>
      </c>
      <c r="C571" s="475" t="s">
        <v>12</v>
      </c>
      <c r="D571" s="476">
        <v>4</v>
      </c>
      <c r="E571" s="477"/>
      <c r="F571" s="345">
        <f>D571*E571</f>
        <v>0</v>
      </c>
    </row>
    <row r="572" spans="1:6" ht="409.6">
      <c r="A572" s="231">
        <v>8</v>
      </c>
      <c r="B572" s="831" t="s">
        <v>561</v>
      </c>
      <c r="C572" s="475" t="s">
        <v>12</v>
      </c>
      <c r="D572" s="476">
        <v>4</v>
      </c>
      <c r="E572" s="477"/>
      <c r="F572" s="345">
        <f>D572*E572</f>
        <v>0</v>
      </c>
    </row>
    <row r="573" spans="1:6" ht="310.8" customHeight="1">
      <c r="A573" s="416">
        <v>9</v>
      </c>
      <c r="B573" s="864" t="s">
        <v>562</v>
      </c>
      <c r="C573" s="238" t="s">
        <v>12</v>
      </c>
      <c r="D573" s="383">
        <v>4</v>
      </c>
      <c r="E573" s="446"/>
      <c r="F573" s="345">
        <f>D573*E573</f>
        <v>0</v>
      </c>
    </row>
    <row r="574" spans="1:6">
      <c r="A574" s="236"/>
      <c r="B574" s="237"/>
      <c r="C574" s="238"/>
      <c r="D574" s="447"/>
      <c r="E574" s="386"/>
      <c r="F574" s="418"/>
    </row>
    <row r="575" spans="1:6" ht="26.4">
      <c r="A575" s="236"/>
      <c r="B575" s="356" t="s">
        <v>256</v>
      </c>
      <c r="C575" s="387"/>
      <c r="D575" s="383"/>
      <c r="E575" s="383"/>
      <c r="F575" s="448">
        <f>SUM(F560:F574)</f>
        <v>0</v>
      </c>
    </row>
    <row r="576" spans="1:6">
      <c r="A576" s="236"/>
      <c r="B576" s="347"/>
      <c r="C576" s="238"/>
      <c r="D576" s="383"/>
      <c r="E576" s="386"/>
      <c r="F576" s="345"/>
    </row>
    <row r="577" spans="1:6">
      <c r="A577" s="236"/>
      <c r="B577" s="356" t="s">
        <v>35</v>
      </c>
      <c r="C577" s="387"/>
      <c r="D577" s="383"/>
      <c r="E577" s="383"/>
      <c r="F577" s="448">
        <f>(F554+F575)</f>
        <v>0</v>
      </c>
    </row>
    <row r="578" spans="1:6">
      <c r="A578" s="236"/>
      <c r="B578" s="353"/>
      <c r="C578" s="387"/>
      <c r="D578" s="383"/>
      <c r="E578" s="383"/>
      <c r="F578" s="451"/>
    </row>
    <row r="579" spans="1:6">
      <c r="A579" s="236"/>
      <c r="B579" s="347"/>
      <c r="C579" s="238"/>
      <c r="D579" s="383"/>
      <c r="E579" s="386"/>
      <c r="F579" s="345"/>
    </row>
    <row r="580" spans="1:6">
      <c r="A580" s="415" t="s">
        <v>37</v>
      </c>
      <c r="B580" s="232" t="s">
        <v>36</v>
      </c>
      <c r="C580" s="392"/>
      <c r="D580" s="383"/>
      <c r="E580" s="383"/>
      <c r="F580" s="345"/>
    </row>
    <row r="581" spans="1:6">
      <c r="A581" s="236"/>
      <c r="B581" s="351"/>
      <c r="C581" s="382"/>
      <c r="D581" s="383"/>
      <c r="E581" s="446"/>
      <c r="F581" s="345"/>
    </row>
    <row r="582" spans="1:6">
      <c r="A582" s="420" t="s">
        <v>11</v>
      </c>
      <c r="B582" s="356" t="s">
        <v>38</v>
      </c>
      <c r="C582" s="238"/>
      <c r="D582" s="383"/>
      <c r="E582" s="446"/>
      <c r="F582" s="345"/>
    </row>
    <row r="583" spans="1:6">
      <c r="A583" s="419"/>
      <c r="B583" s="237"/>
      <c r="C583" s="238"/>
      <c r="D583" s="447"/>
      <c r="E583" s="386"/>
      <c r="F583" s="418"/>
    </row>
    <row r="584" spans="1:6" ht="139.19999999999999" customHeight="1">
      <c r="A584" s="416">
        <v>1</v>
      </c>
      <c r="B584" s="355" t="s">
        <v>563</v>
      </c>
      <c r="C584" s="238"/>
      <c r="D584" s="447"/>
      <c r="E584" s="386"/>
      <c r="F584" s="418"/>
    </row>
    <row r="585" spans="1:6" ht="26.4">
      <c r="A585" s="236"/>
      <c r="B585" s="355" t="s">
        <v>372</v>
      </c>
      <c r="C585" s="387" t="s">
        <v>12</v>
      </c>
      <c r="D585" s="383">
        <v>1</v>
      </c>
      <c r="E585" s="446"/>
      <c r="F585" s="345"/>
    </row>
    <row r="586" spans="1:6" ht="40.799999999999997" customHeight="1">
      <c r="A586" s="236"/>
      <c r="B586" s="355" t="s">
        <v>257</v>
      </c>
      <c r="C586" s="387" t="s">
        <v>12</v>
      </c>
      <c r="D586" s="383">
        <v>1</v>
      </c>
      <c r="E586" s="446"/>
      <c r="F586" s="345"/>
    </row>
    <row r="587" spans="1:6" ht="123.6" customHeight="1" thickBot="1">
      <c r="A587" s="236"/>
      <c r="B587" s="355" t="s">
        <v>258</v>
      </c>
      <c r="C587" s="238"/>
      <c r="D587" s="447"/>
      <c r="E587" s="386"/>
      <c r="F587" s="418"/>
    </row>
    <row r="588" spans="1:6" ht="13.8" thickTop="1">
      <c r="A588" s="421"/>
      <c r="B588" s="361"/>
      <c r="C588" s="393" t="s">
        <v>61</v>
      </c>
      <c r="D588" s="394">
        <v>1</v>
      </c>
      <c r="E588" s="395"/>
      <c r="F588" s="244">
        <f>D588*E588</f>
        <v>0</v>
      </c>
    </row>
    <row r="589" spans="1:6" ht="154.80000000000001" customHeight="1">
      <c r="A589" s="416">
        <v>2</v>
      </c>
      <c r="B589" s="865" t="s">
        <v>564</v>
      </c>
      <c r="C589" s="396"/>
      <c r="D589" s="373"/>
      <c r="E589" s="386"/>
      <c r="F589" s="418"/>
    </row>
    <row r="590" spans="1:6" ht="66">
      <c r="A590" s="422"/>
      <c r="B590" s="830" t="s">
        <v>373</v>
      </c>
      <c r="C590" s="396" t="s">
        <v>12</v>
      </c>
      <c r="D590" s="373">
        <v>1</v>
      </c>
      <c r="E590" s="390"/>
      <c r="F590" s="423"/>
    </row>
    <row r="591" spans="1:6" ht="39.6">
      <c r="A591" s="422"/>
      <c r="B591" s="372" t="s">
        <v>259</v>
      </c>
      <c r="C591" s="396" t="s">
        <v>12</v>
      </c>
      <c r="D591" s="373">
        <v>1</v>
      </c>
      <c r="E591" s="390"/>
      <c r="F591" s="423"/>
    </row>
    <row r="592" spans="1:6" ht="39.6">
      <c r="A592" s="422"/>
      <c r="B592" s="375" t="s">
        <v>374</v>
      </c>
      <c r="C592" s="396" t="s">
        <v>12</v>
      </c>
      <c r="D592" s="373">
        <v>1</v>
      </c>
      <c r="E592" s="390"/>
      <c r="F592" s="423"/>
    </row>
    <row r="593" spans="1:6">
      <c r="A593" s="422"/>
      <c r="B593" s="375" t="s">
        <v>260</v>
      </c>
      <c r="C593" s="396" t="s">
        <v>12</v>
      </c>
      <c r="D593" s="373">
        <v>1</v>
      </c>
      <c r="E593" s="390"/>
      <c r="F593" s="423"/>
    </row>
    <row r="594" spans="1:6">
      <c r="A594" s="422"/>
      <c r="B594" s="375" t="s">
        <v>261</v>
      </c>
      <c r="C594" s="396" t="s">
        <v>12</v>
      </c>
      <c r="D594" s="373">
        <v>4</v>
      </c>
      <c r="E594" s="390"/>
      <c r="F594" s="423"/>
    </row>
    <row r="595" spans="1:6">
      <c r="A595" s="422"/>
      <c r="B595" s="375" t="s">
        <v>262</v>
      </c>
      <c r="C595" s="396" t="s">
        <v>12</v>
      </c>
      <c r="D595" s="373">
        <v>2</v>
      </c>
      <c r="E595" s="390"/>
      <c r="F595" s="423"/>
    </row>
    <row r="596" spans="1:6">
      <c r="A596" s="422"/>
      <c r="B596" s="371" t="s">
        <v>263</v>
      </c>
      <c r="C596" s="396" t="s">
        <v>12</v>
      </c>
      <c r="D596" s="373">
        <v>1</v>
      </c>
      <c r="E596" s="390"/>
      <c r="F596" s="423"/>
    </row>
    <row r="597" spans="1:6">
      <c r="A597" s="422"/>
      <c r="B597" s="370" t="s">
        <v>375</v>
      </c>
      <c r="C597" s="396" t="s">
        <v>12</v>
      </c>
      <c r="D597" s="373">
        <v>4</v>
      </c>
      <c r="E597" s="390"/>
      <c r="F597" s="423"/>
    </row>
    <row r="598" spans="1:6">
      <c r="A598" s="422"/>
      <c r="B598" s="370" t="s">
        <v>376</v>
      </c>
      <c r="C598" s="396" t="s">
        <v>12</v>
      </c>
      <c r="D598" s="373">
        <v>3</v>
      </c>
      <c r="E598" s="390"/>
      <c r="F598" s="423"/>
    </row>
    <row r="599" spans="1:6">
      <c r="A599" s="424"/>
      <c r="B599" s="368" t="s">
        <v>377</v>
      </c>
      <c r="C599" s="396" t="s">
        <v>12</v>
      </c>
      <c r="D599" s="373">
        <v>1</v>
      </c>
      <c r="E599" s="390"/>
      <c r="F599" s="423"/>
    </row>
    <row r="600" spans="1:6">
      <c r="A600" s="424"/>
      <c r="B600" s="368" t="s">
        <v>378</v>
      </c>
      <c r="C600" s="396" t="s">
        <v>12</v>
      </c>
      <c r="D600" s="373">
        <v>6</v>
      </c>
      <c r="E600" s="390"/>
      <c r="F600" s="423"/>
    </row>
    <row r="601" spans="1:6" ht="26.4">
      <c r="A601" s="424"/>
      <c r="B601" s="368" t="s">
        <v>379</v>
      </c>
      <c r="C601" s="396" t="s">
        <v>12</v>
      </c>
      <c r="D601" s="373">
        <v>1</v>
      </c>
      <c r="E601" s="390"/>
      <c r="F601" s="423"/>
    </row>
    <row r="602" spans="1:6">
      <c r="A602" s="424"/>
      <c r="B602" s="368" t="s">
        <v>380</v>
      </c>
      <c r="C602" s="396" t="s">
        <v>12</v>
      </c>
      <c r="D602" s="373">
        <v>5</v>
      </c>
      <c r="E602" s="390"/>
      <c r="F602" s="423"/>
    </row>
    <row r="603" spans="1:6">
      <c r="A603" s="424"/>
      <c r="B603" s="368" t="s">
        <v>381</v>
      </c>
      <c r="C603" s="396" t="s">
        <v>12</v>
      </c>
      <c r="D603" s="373">
        <v>2</v>
      </c>
      <c r="E603" s="390"/>
      <c r="F603" s="423"/>
    </row>
    <row r="604" spans="1:6">
      <c r="A604" s="422"/>
      <c r="B604" s="369" t="s">
        <v>266</v>
      </c>
      <c r="C604" s="396" t="s">
        <v>12</v>
      </c>
      <c r="D604" s="373">
        <v>1</v>
      </c>
      <c r="E604" s="390"/>
      <c r="F604" s="423"/>
    </row>
    <row r="605" spans="1:6">
      <c r="A605" s="422"/>
      <c r="B605" s="371" t="s">
        <v>267</v>
      </c>
      <c r="C605" s="396" t="s">
        <v>12</v>
      </c>
      <c r="D605" s="373">
        <v>1</v>
      </c>
      <c r="E605" s="245"/>
      <c r="F605" s="243"/>
    </row>
    <row r="606" spans="1:6">
      <c r="A606" s="422"/>
      <c r="B606" s="375" t="s">
        <v>268</v>
      </c>
      <c r="C606" s="396" t="s">
        <v>12</v>
      </c>
      <c r="D606" s="373">
        <v>1</v>
      </c>
      <c r="E606" s="245"/>
      <c r="F606" s="243"/>
    </row>
    <row r="607" spans="1:6">
      <c r="A607" s="422"/>
      <c r="B607" s="375" t="s">
        <v>269</v>
      </c>
      <c r="C607" s="396" t="s">
        <v>12</v>
      </c>
      <c r="D607" s="373">
        <v>2</v>
      </c>
      <c r="E607" s="245"/>
      <c r="F607" s="243"/>
    </row>
    <row r="608" spans="1:6" ht="79.8" thickBot="1">
      <c r="A608" s="422"/>
      <c r="B608" s="371" t="s">
        <v>270</v>
      </c>
      <c r="C608" s="396"/>
      <c r="D608" s="425"/>
      <c r="E608" s="245"/>
      <c r="F608" s="243"/>
    </row>
    <row r="609" spans="1:6" ht="13.8" thickTop="1">
      <c r="A609" s="421"/>
      <c r="B609" s="361"/>
      <c r="C609" s="393" t="s">
        <v>61</v>
      </c>
      <c r="D609" s="394">
        <v>1</v>
      </c>
      <c r="E609" s="395"/>
      <c r="F609" s="244">
        <f>D609*E609</f>
        <v>0</v>
      </c>
    </row>
    <row r="610" spans="1:6" ht="132">
      <c r="A610" s="416">
        <v>3</v>
      </c>
      <c r="B610" s="866" t="s">
        <v>565</v>
      </c>
      <c r="C610" s="396"/>
      <c r="D610" s="373"/>
      <c r="E610" s="386"/>
      <c r="F610" s="418"/>
    </row>
    <row r="611" spans="1:6" ht="66">
      <c r="A611" s="416"/>
      <c r="B611" s="830" t="s">
        <v>382</v>
      </c>
      <c r="C611" s="396" t="s">
        <v>12</v>
      </c>
      <c r="D611" s="373">
        <v>1</v>
      </c>
      <c r="E611" s="390"/>
      <c r="F611" s="423"/>
    </row>
    <row r="612" spans="1:6">
      <c r="A612" s="416"/>
      <c r="B612" s="369" t="s">
        <v>383</v>
      </c>
      <c r="C612" s="396" t="s">
        <v>12</v>
      </c>
      <c r="D612" s="373">
        <v>1</v>
      </c>
      <c r="E612" s="390"/>
      <c r="F612" s="423"/>
    </row>
    <row r="613" spans="1:6">
      <c r="A613" s="416"/>
      <c r="B613" s="368" t="s">
        <v>264</v>
      </c>
      <c r="C613" s="396" t="s">
        <v>12</v>
      </c>
      <c r="D613" s="373">
        <v>1</v>
      </c>
      <c r="E613" s="390"/>
      <c r="F613" s="423"/>
    </row>
    <row r="614" spans="1:6">
      <c r="A614" s="416"/>
      <c r="B614" s="368" t="s">
        <v>180</v>
      </c>
      <c r="C614" s="396" t="s">
        <v>12</v>
      </c>
      <c r="D614" s="373">
        <v>2</v>
      </c>
      <c r="E614" s="390"/>
      <c r="F614" s="423"/>
    </row>
    <row r="615" spans="1:6">
      <c r="A615" s="416"/>
      <c r="B615" s="368" t="s">
        <v>265</v>
      </c>
      <c r="C615" s="396" t="s">
        <v>12</v>
      </c>
      <c r="D615" s="373">
        <v>2</v>
      </c>
      <c r="E615" s="390"/>
      <c r="F615" s="423"/>
    </row>
    <row r="616" spans="1:6" ht="79.8" thickBot="1">
      <c r="A616" s="426"/>
      <c r="B616" s="371" t="s">
        <v>270</v>
      </c>
      <c r="C616" s="396"/>
      <c r="D616" s="373"/>
      <c r="E616" s="390"/>
      <c r="F616" s="423"/>
    </row>
    <row r="617" spans="1:6" ht="13.8" thickTop="1">
      <c r="A617" s="421"/>
      <c r="B617" s="361"/>
      <c r="C617" s="367" t="s">
        <v>61</v>
      </c>
      <c r="D617" s="383">
        <v>2</v>
      </c>
      <c r="E617" s="388"/>
      <c r="F617" s="243">
        <f>D617*E617</f>
        <v>0</v>
      </c>
    </row>
    <row r="618" spans="1:6">
      <c r="A618" s="478"/>
      <c r="B618" s="479"/>
      <c r="C618" s="367"/>
      <c r="D618" s="383"/>
      <c r="E618" s="388"/>
      <c r="F618" s="243"/>
    </row>
    <row r="619" spans="1:6" ht="79.2">
      <c r="A619" s="416">
        <v>4</v>
      </c>
      <c r="B619" s="375" t="s">
        <v>384</v>
      </c>
      <c r="C619" s="396"/>
      <c r="D619" s="373"/>
      <c r="E619" s="386"/>
      <c r="F619" s="418"/>
    </row>
    <row r="620" spans="1:6" ht="66">
      <c r="A620" s="416"/>
      <c r="B620" s="830" t="s">
        <v>382</v>
      </c>
      <c r="C620" s="396" t="s">
        <v>12</v>
      </c>
      <c r="D620" s="373">
        <v>1</v>
      </c>
      <c r="E620" s="390"/>
      <c r="F620" s="423"/>
    </row>
    <row r="621" spans="1:6">
      <c r="A621" s="416"/>
      <c r="B621" s="369" t="s">
        <v>383</v>
      </c>
      <c r="C621" s="396" t="s">
        <v>12</v>
      </c>
      <c r="D621" s="373">
        <v>1</v>
      </c>
      <c r="E621" s="390"/>
      <c r="F621" s="423"/>
    </row>
    <row r="622" spans="1:6">
      <c r="A622" s="416"/>
      <c r="B622" s="368" t="s">
        <v>264</v>
      </c>
      <c r="C622" s="396" t="s">
        <v>12</v>
      </c>
      <c r="D622" s="373">
        <v>1</v>
      </c>
      <c r="E622" s="390"/>
      <c r="F622" s="423"/>
    </row>
    <row r="623" spans="1:6">
      <c r="A623" s="416"/>
      <c r="B623" s="368" t="s">
        <v>180</v>
      </c>
      <c r="C623" s="396" t="s">
        <v>12</v>
      </c>
      <c r="D623" s="373">
        <v>1</v>
      </c>
      <c r="E623" s="390"/>
      <c r="F623" s="423"/>
    </row>
    <row r="624" spans="1:6">
      <c r="A624" s="416"/>
      <c r="B624" s="368" t="s">
        <v>265</v>
      </c>
      <c r="C624" s="396" t="s">
        <v>12</v>
      </c>
      <c r="D624" s="373">
        <v>2</v>
      </c>
      <c r="E624" s="390"/>
      <c r="F624" s="423"/>
    </row>
    <row r="625" spans="1:6" ht="79.8" thickBot="1">
      <c r="A625" s="416"/>
      <c r="B625" s="371" t="s">
        <v>270</v>
      </c>
      <c r="C625" s="396"/>
      <c r="D625" s="373"/>
      <c r="E625" s="390"/>
      <c r="F625" s="423"/>
    </row>
    <row r="626" spans="1:6" ht="13.8" thickTop="1">
      <c r="A626" s="421"/>
      <c r="B626" s="361"/>
      <c r="C626" s="367" t="s">
        <v>61</v>
      </c>
      <c r="D626" s="383">
        <v>1</v>
      </c>
      <c r="E626" s="388"/>
      <c r="F626" s="243">
        <f>D626*E626</f>
        <v>0</v>
      </c>
    </row>
    <row r="627" spans="1:6">
      <c r="A627" s="478"/>
      <c r="B627" s="479"/>
      <c r="C627" s="397"/>
      <c r="D627" s="398"/>
      <c r="E627" s="399"/>
      <c r="F627" s="246"/>
    </row>
    <row r="628" spans="1:6" ht="52.8">
      <c r="A628" s="416">
        <v>5</v>
      </c>
      <c r="B628" s="349" t="s">
        <v>271</v>
      </c>
      <c r="C628" s="397" t="s">
        <v>12</v>
      </c>
      <c r="D628" s="398">
        <v>1</v>
      </c>
      <c r="E628" s="399"/>
      <c r="F628" s="246">
        <f>D628*E628</f>
        <v>0</v>
      </c>
    </row>
    <row r="629" spans="1:6">
      <c r="A629" s="419"/>
      <c r="B629" s="362"/>
      <c r="C629" s="238"/>
      <c r="D629" s="383"/>
      <c r="E629" s="383"/>
      <c r="F629" s="345"/>
    </row>
    <row r="630" spans="1:6">
      <c r="A630" s="236"/>
      <c r="B630" s="356" t="s">
        <v>272</v>
      </c>
      <c r="C630" s="387"/>
      <c r="D630" s="383"/>
      <c r="E630" s="383"/>
      <c r="F630" s="448">
        <f>SUM(F628:F629,F626,F617,F609,F588)</f>
        <v>0</v>
      </c>
    </row>
    <row r="631" spans="1:6">
      <c r="A631" s="236"/>
      <c r="B631" s="237"/>
      <c r="C631" s="238"/>
      <c r="D631" s="447"/>
      <c r="E631" s="386"/>
      <c r="F631" s="418"/>
    </row>
    <row r="632" spans="1:6">
      <c r="A632" s="236"/>
      <c r="B632" s="237"/>
      <c r="C632" s="238"/>
      <c r="D632" s="447"/>
      <c r="E632" s="386"/>
      <c r="F632" s="418"/>
    </row>
    <row r="633" spans="1:6">
      <c r="A633" s="420" t="s">
        <v>14</v>
      </c>
      <c r="B633" s="356" t="s">
        <v>39</v>
      </c>
      <c r="C633" s="382"/>
      <c r="D633" s="447"/>
      <c r="E633" s="386"/>
      <c r="F633" s="345"/>
    </row>
    <row r="634" spans="1:6">
      <c r="A634" s="236"/>
      <c r="B634" s="237"/>
      <c r="C634" s="238"/>
      <c r="D634" s="447"/>
      <c r="E634" s="386"/>
      <c r="F634" s="418"/>
    </row>
    <row r="635" spans="1:6">
      <c r="A635" s="420"/>
      <c r="B635" s="356" t="s">
        <v>124</v>
      </c>
      <c r="C635" s="238"/>
      <c r="D635" s="452"/>
      <c r="E635" s="386"/>
      <c r="F635" s="418"/>
    </row>
    <row r="636" spans="1:6" ht="66">
      <c r="A636" s="416">
        <v>1</v>
      </c>
      <c r="B636" s="347" t="s">
        <v>181</v>
      </c>
      <c r="C636" s="238"/>
      <c r="D636" s="242"/>
      <c r="E636" s="386"/>
      <c r="F636" s="418"/>
    </row>
    <row r="637" spans="1:6">
      <c r="A637" s="236"/>
      <c r="B637" s="347" t="s">
        <v>273</v>
      </c>
      <c r="C637" s="387" t="s">
        <v>182</v>
      </c>
      <c r="D637" s="242">
        <v>30</v>
      </c>
      <c r="E637" s="245"/>
      <c r="F637" s="243">
        <f t="shared" ref="F637:F652" si="6">D637*E637</f>
        <v>0</v>
      </c>
    </row>
    <row r="638" spans="1:6">
      <c r="A638" s="236"/>
      <c r="B638" s="347" t="s">
        <v>274</v>
      </c>
      <c r="C638" s="387" t="s">
        <v>182</v>
      </c>
      <c r="D638" s="242">
        <v>30</v>
      </c>
      <c r="E638" s="245"/>
      <c r="F638" s="243">
        <f t="shared" si="6"/>
        <v>0</v>
      </c>
    </row>
    <row r="639" spans="1:6">
      <c r="A639" s="236"/>
      <c r="B639" s="347" t="s">
        <v>275</v>
      </c>
      <c r="C639" s="387" t="s">
        <v>182</v>
      </c>
      <c r="D639" s="242">
        <v>25</v>
      </c>
      <c r="E639" s="245"/>
      <c r="F639" s="243">
        <f t="shared" si="6"/>
        <v>0</v>
      </c>
    </row>
    <row r="640" spans="1:6">
      <c r="A640" s="236"/>
      <c r="B640" s="347" t="s">
        <v>276</v>
      </c>
      <c r="C640" s="387" t="s">
        <v>182</v>
      </c>
      <c r="D640" s="242">
        <v>35</v>
      </c>
      <c r="E640" s="245"/>
      <c r="F640" s="243">
        <f t="shared" si="6"/>
        <v>0</v>
      </c>
    </row>
    <row r="641" spans="1:6">
      <c r="A641" s="236"/>
      <c r="B641" s="347" t="s">
        <v>277</v>
      </c>
      <c r="C641" s="387" t="s">
        <v>182</v>
      </c>
      <c r="D641" s="242">
        <v>45</v>
      </c>
      <c r="E641" s="247"/>
      <c r="F641" s="243">
        <f>D641*E641</f>
        <v>0</v>
      </c>
    </row>
    <row r="642" spans="1:6">
      <c r="A642" s="236"/>
      <c r="B642" s="347" t="s">
        <v>278</v>
      </c>
      <c r="C642" s="387" t="s">
        <v>182</v>
      </c>
      <c r="D642" s="242">
        <v>15</v>
      </c>
      <c r="E642" s="247"/>
      <c r="F642" s="243">
        <f>D642*E642</f>
        <v>0</v>
      </c>
    </row>
    <row r="643" spans="1:6">
      <c r="A643" s="236"/>
      <c r="B643" s="347" t="s">
        <v>279</v>
      </c>
      <c r="C643" s="387" t="s">
        <v>182</v>
      </c>
      <c r="D643" s="248">
        <v>30</v>
      </c>
      <c r="E643" s="249"/>
      <c r="F643" s="250">
        <f t="shared" si="6"/>
        <v>0</v>
      </c>
    </row>
    <row r="644" spans="1:6" ht="26.4">
      <c r="A644" s="416">
        <v>2</v>
      </c>
      <c r="B644" s="355" t="s">
        <v>280</v>
      </c>
      <c r="C644" s="238" t="s">
        <v>12</v>
      </c>
      <c r="D644" s="383">
        <v>1</v>
      </c>
      <c r="E644" s="386"/>
      <c r="F644" s="241">
        <f t="shared" si="6"/>
        <v>0</v>
      </c>
    </row>
    <row r="645" spans="1:6" ht="26.4">
      <c r="A645" s="416">
        <v>3</v>
      </c>
      <c r="B645" s="355" t="s">
        <v>281</v>
      </c>
      <c r="C645" s="238" t="s">
        <v>12</v>
      </c>
      <c r="D645" s="383">
        <v>2</v>
      </c>
      <c r="E645" s="386"/>
      <c r="F645" s="241">
        <f t="shared" si="6"/>
        <v>0</v>
      </c>
    </row>
    <row r="646" spans="1:6" ht="39.6">
      <c r="A646" s="416">
        <v>4</v>
      </c>
      <c r="B646" s="355" t="s">
        <v>282</v>
      </c>
      <c r="C646" s="238" t="s">
        <v>12</v>
      </c>
      <c r="D646" s="383">
        <v>1</v>
      </c>
      <c r="E646" s="386"/>
      <c r="F646" s="241">
        <f>D646*E646</f>
        <v>0</v>
      </c>
    </row>
    <row r="647" spans="1:6" ht="26.4">
      <c r="A647" s="416">
        <v>5</v>
      </c>
      <c r="B647" s="355" t="s">
        <v>283</v>
      </c>
      <c r="C647" s="238" t="s">
        <v>12</v>
      </c>
      <c r="D647" s="383">
        <v>1</v>
      </c>
      <c r="E647" s="386"/>
      <c r="F647" s="241">
        <f t="shared" si="6"/>
        <v>0</v>
      </c>
    </row>
    <row r="648" spans="1:6" ht="39.6">
      <c r="A648" s="416">
        <v>6</v>
      </c>
      <c r="B648" s="355" t="s">
        <v>284</v>
      </c>
      <c r="C648" s="238" t="s">
        <v>12</v>
      </c>
      <c r="D648" s="383">
        <v>2</v>
      </c>
      <c r="E648" s="386"/>
      <c r="F648" s="241">
        <f t="shared" si="6"/>
        <v>0</v>
      </c>
    </row>
    <row r="649" spans="1:6" ht="39.6">
      <c r="A649" s="416">
        <v>7</v>
      </c>
      <c r="B649" s="355" t="s">
        <v>285</v>
      </c>
      <c r="C649" s="238" t="s">
        <v>12</v>
      </c>
      <c r="D649" s="383">
        <v>1</v>
      </c>
      <c r="E649" s="386"/>
      <c r="F649" s="241">
        <f t="shared" si="6"/>
        <v>0</v>
      </c>
    </row>
    <row r="650" spans="1:6" ht="52.8">
      <c r="A650" s="416">
        <v>8</v>
      </c>
      <c r="B650" s="355" t="s">
        <v>286</v>
      </c>
      <c r="C650" s="238" t="s">
        <v>12</v>
      </c>
      <c r="D650" s="383">
        <v>2</v>
      </c>
      <c r="E650" s="386"/>
      <c r="F650" s="250">
        <f t="shared" si="6"/>
        <v>0</v>
      </c>
    </row>
    <row r="651" spans="1:6" ht="79.2">
      <c r="A651" s="416">
        <v>9</v>
      </c>
      <c r="B651" s="355" t="s">
        <v>287</v>
      </c>
      <c r="C651" s="238" t="s">
        <v>12</v>
      </c>
      <c r="D651" s="383">
        <v>1</v>
      </c>
      <c r="E651" s="386"/>
      <c r="F651" s="241">
        <f t="shared" si="6"/>
        <v>0</v>
      </c>
    </row>
    <row r="652" spans="1:6" ht="26.4">
      <c r="A652" s="416">
        <v>10</v>
      </c>
      <c r="B652" s="355" t="s">
        <v>183</v>
      </c>
      <c r="C652" s="238" t="s">
        <v>12</v>
      </c>
      <c r="D652" s="383">
        <v>10</v>
      </c>
      <c r="E652" s="386"/>
      <c r="F652" s="241">
        <f t="shared" si="6"/>
        <v>0</v>
      </c>
    </row>
    <row r="653" spans="1:6" ht="39.6">
      <c r="A653" s="416">
        <v>11</v>
      </c>
      <c r="B653" s="355" t="s">
        <v>94</v>
      </c>
      <c r="C653" s="238"/>
      <c r="D653" s="383"/>
      <c r="E653" s="386"/>
      <c r="F653" s="243"/>
    </row>
    <row r="654" spans="1:6" ht="13.8">
      <c r="A654" s="427"/>
      <c r="B654" s="355" t="s">
        <v>288</v>
      </c>
      <c r="C654" s="238" t="s">
        <v>12</v>
      </c>
      <c r="D654" s="383">
        <v>1</v>
      </c>
      <c r="E654" s="386"/>
      <c r="F654" s="243">
        <f>D654*E654</f>
        <v>0</v>
      </c>
    </row>
    <row r="655" spans="1:6" ht="13.8">
      <c r="A655" s="428"/>
      <c r="B655" s="354" t="s">
        <v>289</v>
      </c>
      <c r="C655" s="391" t="s">
        <v>12</v>
      </c>
      <c r="D655" s="385">
        <v>1</v>
      </c>
      <c r="E655" s="388"/>
      <c r="F655" s="251">
        <f>D655*E655</f>
        <v>0</v>
      </c>
    </row>
    <row r="656" spans="1:6" ht="13.8">
      <c r="A656" s="428"/>
      <c r="B656" s="354" t="s">
        <v>290</v>
      </c>
      <c r="C656" s="391" t="s">
        <v>12</v>
      </c>
      <c r="D656" s="385">
        <v>1</v>
      </c>
      <c r="E656" s="388"/>
      <c r="F656" s="251">
        <f>D656*E656</f>
        <v>0</v>
      </c>
    </row>
    <row r="657" spans="1:6" ht="13.8">
      <c r="A657" s="428"/>
      <c r="B657" s="354" t="s">
        <v>291</v>
      </c>
      <c r="C657" s="391" t="s">
        <v>12</v>
      </c>
      <c r="D657" s="385">
        <v>4</v>
      </c>
      <c r="E657" s="388"/>
      <c r="F657" s="251">
        <f>D657*E657</f>
        <v>0</v>
      </c>
    </row>
    <row r="658" spans="1:6" ht="13.8">
      <c r="A658" s="428"/>
      <c r="B658" s="354" t="s">
        <v>292</v>
      </c>
      <c r="C658" s="238" t="s">
        <v>12</v>
      </c>
      <c r="D658" s="383">
        <v>1</v>
      </c>
      <c r="E658" s="386"/>
      <c r="F658" s="243">
        <f>D658*E658</f>
        <v>0</v>
      </c>
    </row>
    <row r="659" spans="1:6" ht="13.8">
      <c r="A659" s="428"/>
      <c r="B659" s="354"/>
      <c r="C659" s="391"/>
      <c r="D659" s="385"/>
      <c r="E659" s="388"/>
      <c r="F659" s="251"/>
    </row>
    <row r="660" spans="1:6" ht="39.6">
      <c r="A660" s="429"/>
      <c r="B660" s="356" t="s">
        <v>385</v>
      </c>
      <c r="C660" s="238"/>
      <c r="D660" s="383"/>
      <c r="E660" s="386"/>
      <c r="F660" s="243"/>
    </row>
    <row r="661" spans="1:6" ht="66">
      <c r="A661" s="416">
        <v>1</v>
      </c>
      <c r="B661" s="347" t="s">
        <v>181</v>
      </c>
      <c r="C661" s="238"/>
      <c r="D661" s="242"/>
      <c r="E661" s="386"/>
      <c r="F661" s="418"/>
    </row>
    <row r="662" spans="1:6">
      <c r="A662" s="236"/>
      <c r="B662" s="347" t="s">
        <v>273</v>
      </c>
      <c r="C662" s="387" t="s">
        <v>182</v>
      </c>
      <c r="D662" s="242">
        <f>20*3</f>
        <v>60</v>
      </c>
      <c r="E662" s="245"/>
      <c r="F662" s="243">
        <f t="shared" ref="F662:F671" si="7">D662*E662</f>
        <v>0</v>
      </c>
    </row>
    <row r="663" spans="1:6">
      <c r="A663" s="236"/>
      <c r="B663" s="347" t="s">
        <v>274</v>
      </c>
      <c r="C663" s="387" t="s">
        <v>182</v>
      </c>
      <c r="D663" s="242">
        <f>15*3</f>
        <v>45</v>
      </c>
      <c r="E663" s="245"/>
      <c r="F663" s="243">
        <f t="shared" si="7"/>
        <v>0</v>
      </c>
    </row>
    <row r="664" spans="1:6">
      <c r="A664" s="236"/>
      <c r="B664" s="347" t="s">
        <v>386</v>
      </c>
      <c r="C664" s="387" t="s">
        <v>182</v>
      </c>
      <c r="D664" s="242">
        <f>15*3</f>
        <v>45</v>
      </c>
      <c r="E664" s="245"/>
      <c r="F664" s="243">
        <f t="shared" si="7"/>
        <v>0</v>
      </c>
    </row>
    <row r="665" spans="1:6">
      <c r="A665" s="236"/>
      <c r="B665" s="347" t="s">
        <v>387</v>
      </c>
      <c r="C665" s="387" t="s">
        <v>182</v>
      </c>
      <c r="D665" s="242">
        <f>20*3</f>
        <v>60</v>
      </c>
      <c r="E665" s="245"/>
      <c r="F665" s="243">
        <f t="shared" si="7"/>
        <v>0</v>
      </c>
    </row>
    <row r="666" spans="1:6">
      <c r="A666" s="236"/>
      <c r="B666" s="347" t="s">
        <v>388</v>
      </c>
      <c r="C666" s="387" t="s">
        <v>182</v>
      </c>
      <c r="D666" s="242">
        <f>35*3</f>
        <v>105</v>
      </c>
      <c r="E666" s="247"/>
      <c r="F666" s="243">
        <f t="shared" si="7"/>
        <v>0</v>
      </c>
    </row>
    <row r="667" spans="1:6" ht="26.4">
      <c r="A667" s="416">
        <v>2</v>
      </c>
      <c r="B667" s="355" t="s">
        <v>389</v>
      </c>
      <c r="C667" s="238" t="s">
        <v>12</v>
      </c>
      <c r="D667" s="383">
        <f>1*3</f>
        <v>3</v>
      </c>
      <c r="E667" s="386"/>
      <c r="F667" s="241">
        <f t="shared" si="7"/>
        <v>0</v>
      </c>
    </row>
    <row r="668" spans="1:6" ht="39.6">
      <c r="A668" s="416">
        <v>3</v>
      </c>
      <c r="B668" s="355" t="s">
        <v>282</v>
      </c>
      <c r="C668" s="238" t="s">
        <v>12</v>
      </c>
      <c r="D668" s="383">
        <f>1*3</f>
        <v>3</v>
      </c>
      <c r="E668" s="386"/>
      <c r="F668" s="241">
        <f t="shared" si="7"/>
        <v>0</v>
      </c>
    </row>
    <row r="669" spans="1:6" ht="26.4">
      <c r="A669" s="416">
        <v>4</v>
      </c>
      <c r="B669" s="355" t="s">
        <v>390</v>
      </c>
      <c r="C669" s="238" t="s">
        <v>12</v>
      </c>
      <c r="D669" s="383">
        <v>4</v>
      </c>
      <c r="E669" s="386"/>
      <c r="F669" s="241">
        <f t="shared" si="7"/>
        <v>0</v>
      </c>
    </row>
    <row r="670" spans="1:6" ht="39.6">
      <c r="A670" s="416">
        <v>5</v>
      </c>
      <c r="B670" s="355" t="s">
        <v>285</v>
      </c>
      <c r="C670" s="238" t="s">
        <v>12</v>
      </c>
      <c r="D670" s="383">
        <v>3</v>
      </c>
      <c r="E670" s="386"/>
      <c r="F670" s="241">
        <f t="shared" si="7"/>
        <v>0</v>
      </c>
    </row>
    <row r="671" spans="1:6" ht="26.4">
      <c r="A671" s="416">
        <v>6</v>
      </c>
      <c r="B671" s="355" t="s">
        <v>183</v>
      </c>
      <c r="C671" s="238" t="s">
        <v>12</v>
      </c>
      <c r="D671" s="383">
        <f>5*3</f>
        <v>15</v>
      </c>
      <c r="E671" s="386"/>
      <c r="F671" s="241">
        <f t="shared" si="7"/>
        <v>0</v>
      </c>
    </row>
    <row r="672" spans="1:6" ht="39.6">
      <c r="A672" s="416">
        <v>7</v>
      </c>
      <c r="B672" s="355" t="s">
        <v>94</v>
      </c>
      <c r="C672" s="238"/>
      <c r="D672" s="383"/>
      <c r="E672" s="386"/>
      <c r="F672" s="243"/>
    </row>
    <row r="673" spans="1:6" ht="13.8">
      <c r="A673" s="428"/>
      <c r="B673" s="354" t="s">
        <v>291</v>
      </c>
      <c r="C673" s="391" t="s">
        <v>12</v>
      </c>
      <c r="D673" s="385">
        <f>3*3</f>
        <v>9</v>
      </c>
      <c r="E673" s="388"/>
      <c r="F673" s="251">
        <f>D673*E673</f>
        <v>0</v>
      </c>
    </row>
    <row r="674" spans="1:6">
      <c r="A674" s="236"/>
      <c r="B674" s="362"/>
      <c r="C674" s="387"/>
      <c r="D674" s="447"/>
      <c r="E674" s="446"/>
      <c r="F674" s="345"/>
    </row>
    <row r="675" spans="1:6">
      <c r="A675" s="430"/>
      <c r="B675" s="356" t="s">
        <v>293</v>
      </c>
      <c r="C675" s="238"/>
      <c r="D675" s="452"/>
      <c r="E675" s="386"/>
      <c r="F675" s="431">
        <f>SUM(F637:F673)</f>
        <v>0</v>
      </c>
    </row>
    <row r="676" spans="1:6">
      <c r="A676" s="236"/>
      <c r="B676" s="237"/>
      <c r="C676" s="238"/>
      <c r="D676" s="452"/>
      <c r="E676" s="386"/>
      <c r="F676" s="418"/>
    </row>
    <row r="677" spans="1:6">
      <c r="A677" s="236"/>
      <c r="B677" s="237"/>
      <c r="C677" s="387"/>
      <c r="D677" s="452"/>
      <c r="E677" s="386"/>
      <c r="F677" s="450"/>
    </row>
    <row r="678" spans="1:6">
      <c r="A678" s="420" t="s">
        <v>28</v>
      </c>
      <c r="B678" s="356" t="s">
        <v>40</v>
      </c>
      <c r="C678" s="238"/>
      <c r="D678" s="452"/>
      <c r="E678" s="386"/>
      <c r="F678" s="418"/>
    </row>
    <row r="679" spans="1:6">
      <c r="A679" s="420"/>
      <c r="B679" s="356"/>
      <c r="C679" s="238"/>
      <c r="D679" s="452"/>
      <c r="E679" s="386"/>
      <c r="F679" s="418"/>
    </row>
    <row r="680" spans="1:6">
      <c r="A680" s="420"/>
      <c r="B680" s="356" t="s">
        <v>124</v>
      </c>
      <c r="C680" s="238"/>
      <c r="D680" s="452"/>
      <c r="E680" s="386"/>
      <c r="F680" s="418"/>
    </row>
    <row r="681" spans="1:6" ht="52.8">
      <c r="A681" s="416">
        <v>1</v>
      </c>
      <c r="B681" s="347" t="s">
        <v>294</v>
      </c>
      <c r="C681" s="238"/>
      <c r="D681" s="248"/>
      <c r="E681" s="386"/>
      <c r="F681" s="418"/>
    </row>
    <row r="682" spans="1:6" ht="79.2">
      <c r="A682" s="231"/>
      <c r="B682" s="346" t="s">
        <v>391</v>
      </c>
      <c r="C682" s="391" t="s">
        <v>12</v>
      </c>
      <c r="D682" s="385">
        <v>2</v>
      </c>
      <c r="E682" s="388"/>
      <c r="F682" s="252">
        <f>D682*E682</f>
        <v>0</v>
      </c>
    </row>
    <row r="683" spans="1:6">
      <c r="A683" s="231"/>
      <c r="B683" s="346" t="s">
        <v>295</v>
      </c>
      <c r="C683" s="391" t="s">
        <v>12</v>
      </c>
      <c r="D683" s="385">
        <v>1</v>
      </c>
      <c r="E683" s="388"/>
      <c r="F683" s="252">
        <f>D683*E683</f>
        <v>0</v>
      </c>
    </row>
    <row r="684" spans="1:6">
      <c r="A684" s="231"/>
      <c r="B684" s="346" t="s">
        <v>296</v>
      </c>
      <c r="C684" s="391" t="s">
        <v>12</v>
      </c>
      <c r="D684" s="385">
        <v>1</v>
      </c>
      <c r="E684" s="388"/>
      <c r="F684" s="252">
        <f>D684*E684</f>
        <v>0</v>
      </c>
    </row>
    <row r="685" spans="1:6">
      <c r="A685" s="429"/>
      <c r="B685" s="347"/>
      <c r="C685" s="238"/>
      <c r="D685" s="383"/>
      <c r="E685" s="386"/>
      <c r="F685" s="243"/>
    </row>
    <row r="686" spans="1:6" ht="39.6">
      <c r="A686" s="429"/>
      <c r="B686" s="356" t="s">
        <v>385</v>
      </c>
      <c r="C686" s="238"/>
      <c r="D686" s="383"/>
      <c r="E686" s="386"/>
      <c r="F686" s="243"/>
    </row>
    <row r="687" spans="1:6" ht="66.599999999999994" customHeight="1">
      <c r="A687" s="416">
        <v>2</v>
      </c>
      <c r="B687" s="347" t="s">
        <v>297</v>
      </c>
      <c r="C687" s="238"/>
      <c r="D687" s="452"/>
      <c r="E687" s="386"/>
      <c r="F687" s="418"/>
    </row>
    <row r="688" spans="1:6" ht="79.2">
      <c r="A688" s="231"/>
      <c r="B688" s="346" t="s">
        <v>392</v>
      </c>
      <c r="C688" s="391" t="s">
        <v>12</v>
      </c>
      <c r="D688" s="385">
        <v>6</v>
      </c>
      <c r="E688" s="388"/>
      <c r="F688" s="453">
        <f>D688*E688</f>
        <v>0</v>
      </c>
    </row>
    <row r="689" spans="1:6">
      <c r="A689" s="231"/>
      <c r="B689" s="346" t="s">
        <v>296</v>
      </c>
      <c r="C689" s="391" t="s">
        <v>12</v>
      </c>
      <c r="D689" s="385">
        <v>3</v>
      </c>
      <c r="E689" s="388"/>
      <c r="F689" s="252">
        <f>D689*E689</f>
        <v>0</v>
      </c>
    </row>
    <row r="690" spans="1:6">
      <c r="A690" s="429"/>
      <c r="B690" s="347"/>
      <c r="C690" s="367"/>
      <c r="D690" s="454"/>
      <c r="E690" s="383"/>
      <c r="F690" s="432"/>
    </row>
    <row r="691" spans="1:6" ht="13.8">
      <c r="A691" s="433"/>
      <c r="B691" s="356" t="s">
        <v>298</v>
      </c>
      <c r="C691" s="400"/>
      <c r="D691" s="401"/>
      <c r="E691" s="455"/>
      <c r="F691" s="456">
        <f>SUM(F682:F689)</f>
        <v>0</v>
      </c>
    </row>
    <row r="692" spans="1:6">
      <c r="A692" s="236"/>
      <c r="B692" s="237"/>
      <c r="C692" s="238"/>
      <c r="D692" s="447"/>
      <c r="E692" s="386"/>
      <c r="F692" s="418"/>
    </row>
    <row r="693" spans="1:6">
      <c r="A693" s="236"/>
      <c r="B693" s="356" t="s">
        <v>42</v>
      </c>
      <c r="C693" s="387"/>
      <c r="D693" s="383"/>
      <c r="E693" s="383"/>
      <c r="F693" s="448">
        <f>SUM(F691,F675,F630)</f>
        <v>0</v>
      </c>
    </row>
    <row r="694" spans="1:6">
      <c r="A694" s="236"/>
      <c r="B694" s="237"/>
      <c r="C694" s="238"/>
      <c r="D694" s="447"/>
      <c r="E694" s="386"/>
      <c r="F694" s="418"/>
    </row>
    <row r="695" spans="1:6">
      <c r="A695" s="236"/>
      <c r="B695" s="237"/>
      <c r="C695" s="238"/>
      <c r="D695" s="447"/>
      <c r="E695" s="386"/>
      <c r="F695" s="418"/>
    </row>
    <row r="696" spans="1:6">
      <c r="A696" s="420" t="s">
        <v>80</v>
      </c>
      <c r="B696" s="356" t="s">
        <v>78</v>
      </c>
      <c r="C696" s="238"/>
      <c r="D696" s="447"/>
      <c r="E696" s="386"/>
      <c r="F696" s="418"/>
    </row>
    <row r="697" spans="1:6">
      <c r="A697" s="236"/>
      <c r="B697" s="237"/>
      <c r="C697" s="387"/>
      <c r="D697" s="383"/>
      <c r="E697" s="383"/>
      <c r="F697" s="418"/>
    </row>
    <row r="698" spans="1:6" ht="52.8">
      <c r="A698" s="236"/>
      <c r="B698" s="356" t="s">
        <v>393</v>
      </c>
      <c r="C698" s="387"/>
      <c r="D698" s="383"/>
      <c r="E698" s="383"/>
      <c r="F698" s="418"/>
    </row>
    <row r="699" spans="1:6" ht="105.6">
      <c r="A699" s="434">
        <v>1</v>
      </c>
      <c r="B699" s="375" t="s">
        <v>394</v>
      </c>
      <c r="C699" s="396" t="s">
        <v>12</v>
      </c>
      <c r="D699" s="374">
        <v>50</v>
      </c>
      <c r="E699" s="480"/>
      <c r="F699" s="453">
        <f t="shared" ref="F699:F705" si="8">D699*E699</f>
        <v>0</v>
      </c>
    </row>
    <row r="700" spans="1:6" ht="105.6">
      <c r="A700" s="434">
        <v>2</v>
      </c>
      <c r="B700" s="371" t="s">
        <v>299</v>
      </c>
      <c r="C700" s="396" t="s">
        <v>12</v>
      </c>
      <c r="D700" s="373">
        <v>8</v>
      </c>
      <c r="E700" s="480"/>
      <c r="F700" s="453">
        <f t="shared" si="8"/>
        <v>0</v>
      </c>
    </row>
    <row r="701" spans="1:6" ht="39.6">
      <c r="A701" s="434">
        <v>3</v>
      </c>
      <c r="B701" s="371" t="s">
        <v>79</v>
      </c>
      <c r="C701" s="396" t="s">
        <v>12</v>
      </c>
      <c r="D701" s="373">
        <v>20</v>
      </c>
      <c r="E701" s="402"/>
      <c r="F701" s="453">
        <f t="shared" si="8"/>
        <v>0</v>
      </c>
    </row>
    <row r="702" spans="1:6" ht="42">
      <c r="A702" s="434">
        <v>4</v>
      </c>
      <c r="B702" s="375" t="s">
        <v>300</v>
      </c>
      <c r="C702" s="396" t="s">
        <v>12</v>
      </c>
      <c r="D702" s="373">
        <v>1</v>
      </c>
      <c r="E702" s="403"/>
      <c r="F702" s="453">
        <f t="shared" si="8"/>
        <v>0</v>
      </c>
    </row>
    <row r="703" spans="1:6" ht="134.4">
      <c r="A703" s="434">
        <v>5</v>
      </c>
      <c r="B703" s="866" t="s">
        <v>566</v>
      </c>
      <c r="C703" s="396" t="s">
        <v>12</v>
      </c>
      <c r="D703" s="373">
        <v>1</v>
      </c>
      <c r="E703" s="403"/>
      <c r="F703" s="453">
        <f t="shared" si="8"/>
        <v>0</v>
      </c>
    </row>
    <row r="704" spans="1:6" ht="79.2">
      <c r="A704" s="434">
        <v>6</v>
      </c>
      <c r="B704" s="375" t="s">
        <v>301</v>
      </c>
      <c r="C704" s="396" t="s">
        <v>12</v>
      </c>
      <c r="D704" s="373">
        <v>12</v>
      </c>
      <c r="E704" s="403"/>
      <c r="F704" s="453">
        <f t="shared" si="8"/>
        <v>0</v>
      </c>
    </row>
    <row r="705" spans="1:6" ht="66">
      <c r="A705" s="434">
        <v>7</v>
      </c>
      <c r="B705" s="368" t="s">
        <v>302</v>
      </c>
      <c r="C705" s="396" t="s">
        <v>75</v>
      </c>
      <c r="D705" s="373">
        <v>35</v>
      </c>
      <c r="E705" s="404"/>
      <c r="F705" s="453">
        <f t="shared" si="8"/>
        <v>0</v>
      </c>
    </row>
    <row r="706" spans="1:6">
      <c r="A706" s="416"/>
      <c r="B706" s="347"/>
      <c r="C706" s="387"/>
      <c r="D706" s="242"/>
      <c r="E706" s="385"/>
      <c r="F706" s="243"/>
    </row>
    <row r="707" spans="1:6">
      <c r="A707" s="236"/>
      <c r="B707" s="351"/>
      <c r="C707" s="238"/>
      <c r="D707" s="383"/>
      <c r="E707" s="446"/>
      <c r="F707" s="345"/>
    </row>
    <row r="708" spans="1:6">
      <c r="A708" s="430"/>
      <c r="B708" s="357" t="s">
        <v>303</v>
      </c>
      <c r="C708" s="238"/>
      <c r="D708" s="452"/>
      <c r="E708" s="386"/>
      <c r="F708" s="431">
        <f>SUM(F699:F707)</f>
        <v>0</v>
      </c>
    </row>
    <row r="709" spans="1:6">
      <c r="A709" s="430"/>
      <c r="B709" s="353"/>
      <c r="C709" s="238"/>
      <c r="D709" s="452"/>
      <c r="E709" s="386"/>
      <c r="F709" s="435"/>
    </row>
    <row r="710" spans="1:6">
      <c r="A710" s="420" t="s">
        <v>85</v>
      </c>
      <c r="B710" s="356" t="s">
        <v>184</v>
      </c>
      <c r="C710" s="238"/>
      <c r="D710" s="447"/>
      <c r="E710" s="386"/>
      <c r="F710" s="418"/>
    </row>
    <row r="711" spans="1:6">
      <c r="A711" s="430"/>
      <c r="B711" s="353"/>
      <c r="C711" s="238"/>
      <c r="D711" s="452"/>
      <c r="E711" s="386"/>
      <c r="F711" s="435"/>
    </row>
    <row r="712" spans="1:6">
      <c r="A712" s="231">
        <v>1</v>
      </c>
      <c r="B712" s="346" t="s">
        <v>185</v>
      </c>
      <c r="C712" s="405" t="s">
        <v>75</v>
      </c>
      <c r="D712" s="390">
        <v>15</v>
      </c>
      <c r="E712" s="390"/>
      <c r="F712" s="253">
        <f t="shared" ref="F712:F721" si="9">D712*E712</f>
        <v>0</v>
      </c>
    </row>
    <row r="713" spans="1:6" ht="15.6">
      <c r="A713" s="231">
        <v>2</v>
      </c>
      <c r="B713" s="346" t="s">
        <v>186</v>
      </c>
      <c r="C713" s="405" t="s">
        <v>125</v>
      </c>
      <c r="D713" s="390">
        <v>6</v>
      </c>
      <c r="E713" s="390"/>
      <c r="F713" s="253">
        <f t="shared" si="9"/>
        <v>0</v>
      </c>
    </row>
    <row r="714" spans="1:6" ht="15.6">
      <c r="A714" s="231">
        <v>3</v>
      </c>
      <c r="B714" s="444" t="s">
        <v>190</v>
      </c>
      <c r="C714" s="405" t="s">
        <v>125</v>
      </c>
      <c r="D714" s="390">
        <v>1</v>
      </c>
      <c r="E714" s="390"/>
      <c r="F714" s="253">
        <f>D714*E714</f>
        <v>0</v>
      </c>
    </row>
    <row r="715" spans="1:6" ht="26.4">
      <c r="A715" s="231">
        <v>4</v>
      </c>
      <c r="B715" s="445" t="s">
        <v>191</v>
      </c>
      <c r="C715" s="405" t="s">
        <v>12</v>
      </c>
      <c r="D715" s="390">
        <v>1</v>
      </c>
      <c r="E715" s="390"/>
      <c r="F715" s="253">
        <f>D715*E715</f>
        <v>0</v>
      </c>
    </row>
    <row r="716" spans="1:6" ht="26.4">
      <c r="A716" s="231">
        <v>5</v>
      </c>
      <c r="B716" s="349" t="s">
        <v>187</v>
      </c>
      <c r="C716" s="405" t="s">
        <v>125</v>
      </c>
      <c r="D716" s="390">
        <v>2</v>
      </c>
      <c r="E716" s="390"/>
      <c r="F716" s="253">
        <f t="shared" si="9"/>
        <v>0</v>
      </c>
    </row>
    <row r="717" spans="1:6" ht="26.4">
      <c r="A717" s="231">
        <v>6</v>
      </c>
      <c r="B717" s="349" t="s">
        <v>188</v>
      </c>
      <c r="C717" s="405" t="s">
        <v>125</v>
      </c>
      <c r="D717" s="390">
        <v>4</v>
      </c>
      <c r="E717" s="390"/>
      <c r="F717" s="253">
        <f t="shared" si="9"/>
        <v>0</v>
      </c>
    </row>
    <row r="718" spans="1:6" ht="26.4">
      <c r="A718" s="231">
        <v>7</v>
      </c>
      <c r="B718" s="349" t="s">
        <v>304</v>
      </c>
      <c r="C718" s="405" t="s">
        <v>75</v>
      </c>
      <c r="D718" s="390">
        <v>20</v>
      </c>
      <c r="E718" s="390"/>
      <c r="F718" s="253">
        <f t="shared" si="9"/>
        <v>0</v>
      </c>
    </row>
    <row r="719" spans="1:6">
      <c r="A719" s="231">
        <v>8</v>
      </c>
      <c r="B719" s="346" t="s">
        <v>189</v>
      </c>
      <c r="C719" s="405" t="s">
        <v>75</v>
      </c>
      <c r="D719" s="390">
        <v>20</v>
      </c>
      <c r="E719" s="390"/>
      <c r="F719" s="253">
        <f t="shared" si="9"/>
        <v>0</v>
      </c>
    </row>
    <row r="720" spans="1:6" ht="15.6">
      <c r="A720" s="231">
        <v>9</v>
      </c>
      <c r="B720" s="346" t="s">
        <v>192</v>
      </c>
      <c r="C720" s="405" t="s">
        <v>125</v>
      </c>
      <c r="D720" s="390">
        <v>7</v>
      </c>
      <c r="E720" s="390"/>
      <c r="F720" s="253">
        <f t="shared" si="9"/>
        <v>0</v>
      </c>
    </row>
    <row r="721" spans="1:6" ht="79.8" customHeight="1">
      <c r="A721" s="231">
        <v>10</v>
      </c>
      <c r="B721" s="358" t="s">
        <v>193</v>
      </c>
      <c r="C721" s="406" t="s">
        <v>75</v>
      </c>
      <c r="D721" s="407">
        <v>15</v>
      </c>
      <c r="E721" s="407"/>
      <c r="F721" s="253">
        <f t="shared" si="9"/>
        <v>0</v>
      </c>
    </row>
    <row r="722" spans="1:6">
      <c r="A722" s="236"/>
      <c r="B722" s="351"/>
      <c r="C722" s="238"/>
      <c r="D722" s="383"/>
      <c r="E722" s="446"/>
      <c r="F722" s="345"/>
    </row>
    <row r="723" spans="1:6" ht="26.4">
      <c r="A723" s="430"/>
      <c r="B723" s="357" t="s">
        <v>305</v>
      </c>
      <c r="C723" s="238"/>
      <c r="D723" s="452"/>
      <c r="E723" s="386"/>
      <c r="F723" s="431">
        <f>SUM(F712:F721)</f>
        <v>0</v>
      </c>
    </row>
    <row r="724" spans="1:6">
      <c r="A724" s="430"/>
      <c r="B724" s="357"/>
      <c r="C724" s="238"/>
      <c r="D724" s="452"/>
      <c r="E724" s="386"/>
      <c r="F724" s="431"/>
    </row>
    <row r="725" spans="1:6">
      <c r="A725" s="236"/>
      <c r="B725" s="353"/>
      <c r="C725" s="387"/>
      <c r="D725" s="383"/>
      <c r="E725" s="383"/>
      <c r="F725" s="457"/>
    </row>
    <row r="726" spans="1:6">
      <c r="A726" s="420" t="s">
        <v>194</v>
      </c>
      <c r="B726" s="363" t="s">
        <v>86</v>
      </c>
      <c r="C726" s="391"/>
      <c r="D726" s="458"/>
      <c r="E726" s="388"/>
      <c r="F726" s="436"/>
    </row>
    <row r="727" spans="1:6">
      <c r="A727" s="437"/>
      <c r="B727" s="364"/>
      <c r="C727" s="391"/>
      <c r="D727" s="458"/>
      <c r="E727" s="388"/>
      <c r="F727" s="436"/>
    </row>
    <row r="728" spans="1:6" ht="315" customHeight="1">
      <c r="A728" s="420" t="s">
        <v>33</v>
      </c>
      <c r="B728" s="346" t="s">
        <v>195</v>
      </c>
      <c r="C728" s="389" t="s">
        <v>81</v>
      </c>
      <c r="D728" s="458">
        <v>1</v>
      </c>
      <c r="E728" s="459"/>
      <c r="F728" s="460">
        <f>D728*E728</f>
        <v>0</v>
      </c>
    </row>
    <row r="729" spans="1:6" ht="93.6" customHeight="1">
      <c r="A729" s="426">
        <v>2</v>
      </c>
      <c r="B729" s="349" t="s">
        <v>306</v>
      </c>
      <c r="C729" s="405" t="s">
        <v>12</v>
      </c>
      <c r="D729" s="390">
        <v>1</v>
      </c>
      <c r="E729" s="390"/>
      <c r="F729" s="423">
        <f>E729*D729</f>
        <v>0</v>
      </c>
    </row>
    <row r="730" spans="1:6">
      <c r="A730" s="236"/>
      <c r="B730" s="237"/>
      <c r="C730" s="238"/>
      <c r="D730" s="447"/>
      <c r="E730" s="386"/>
      <c r="F730" s="418"/>
    </row>
    <row r="731" spans="1:6" ht="13.8">
      <c r="A731" s="438"/>
      <c r="B731" s="363" t="s">
        <v>87</v>
      </c>
      <c r="C731" s="408"/>
      <c r="D731" s="461"/>
      <c r="E731" s="409"/>
      <c r="F731" s="439">
        <f>SUM(F728:F729)</f>
        <v>0</v>
      </c>
    </row>
    <row r="732" spans="1:6">
      <c r="A732" s="236"/>
      <c r="B732" s="353"/>
      <c r="C732" s="387"/>
      <c r="D732" s="383"/>
      <c r="E732" s="383"/>
      <c r="F732" s="448"/>
    </row>
    <row r="733" spans="1:6">
      <c r="A733" s="236"/>
      <c r="B733" s="237"/>
      <c r="C733" s="238"/>
      <c r="D733" s="447"/>
      <c r="E733" s="386"/>
      <c r="F733" s="418"/>
    </row>
    <row r="734" spans="1:6">
      <c r="A734" s="236"/>
      <c r="B734" s="365" t="s">
        <v>17</v>
      </c>
      <c r="C734" s="238"/>
      <c r="D734" s="388"/>
      <c r="E734" s="386"/>
      <c r="F734" s="418"/>
    </row>
    <row r="735" spans="1:6">
      <c r="A735" s="236"/>
      <c r="B735" s="351"/>
      <c r="C735" s="410"/>
      <c r="D735" s="386"/>
      <c r="E735" s="386"/>
      <c r="F735" s="418"/>
    </row>
    <row r="736" spans="1:6" ht="13.8">
      <c r="A736" s="440" t="s">
        <v>46</v>
      </c>
      <c r="B736" s="359" t="s">
        <v>47</v>
      </c>
      <c r="C736" s="411" t="s">
        <v>18</v>
      </c>
      <c r="D736" s="462"/>
      <c r="E736" s="412"/>
      <c r="F736" s="441">
        <f>F577</f>
        <v>0</v>
      </c>
    </row>
    <row r="737" spans="1:6" ht="13.8">
      <c r="A737" s="440" t="s">
        <v>37</v>
      </c>
      <c r="B737" s="359" t="s">
        <v>36</v>
      </c>
      <c r="C737" s="411" t="s">
        <v>18</v>
      </c>
      <c r="D737" s="462"/>
      <c r="E737" s="412"/>
      <c r="F737" s="441">
        <f>F693</f>
        <v>0</v>
      </c>
    </row>
    <row r="738" spans="1:6" ht="13.8">
      <c r="A738" s="440" t="s">
        <v>80</v>
      </c>
      <c r="B738" s="359" t="s">
        <v>95</v>
      </c>
      <c r="C738" s="411" t="s">
        <v>18</v>
      </c>
      <c r="D738" s="462"/>
      <c r="E738" s="412"/>
      <c r="F738" s="441">
        <f>F708</f>
        <v>0</v>
      </c>
    </row>
    <row r="739" spans="1:6" ht="13.8">
      <c r="A739" s="440" t="s">
        <v>85</v>
      </c>
      <c r="B739" s="359" t="s">
        <v>196</v>
      </c>
      <c r="C739" s="411" t="s">
        <v>18</v>
      </c>
      <c r="D739" s="462"/>
      <c r="E739" s="412"/>
      <c r="F739" s="441">
        <f>F723</f>
        <v>0</v>
      </c>
    </row>
    <row r="740" spans="1:6" ht="13.8">
      <c r="A740" s="440" t="s">
        <v>194</v>
      </c>
      <c r="B740" s="359" t="s">
        <v>88</v>
      </c>
      <c r="C740" s="411" t="s">
        <v>18</v>
      </c>
      <c r="D740" s="462"/>
      <c r="E740" s="412"/>
      <c r="F740" s="441">
        <f>F731</f>
        <v>0</v>
      </c>
    </row>
    <row r="741" spans="1:6" ht="354" customHeight="1">
      <c r="A741" s="442"/>
      <c r="B741" s="366" t="s">
        <v>43</v>
      </c>
      <c r="C741" s="233" t="s">
        <v>18</v>
      </c>
      <c r="D741" s="413"/>
      <c r="E741" s="414"/>
      <c r="F741" s="443">
        <f>SUM(F735:F740)</f>
        <v>0</v>
      </c>
    </row>
    <row r="742" spans="1:6" ht="1.5" hidden="1" customHeight="1">
      <c r="A742" s="442"/>
      <c r="B742" s="366" t="s">
        <v>395</v>
      </c>
      <c r="C742" s="233" t="s">
        <v>18</v>
      </c>
      <c r="D742" s="413"/>
      <c r="E742" s="414"/>
      <c r="F742" s="443">
        <f>F741*1.25</f>
        <v>0</v>
      </c>
    </row>
    <row r="743" spans="1:6" ht="13.5" hidden="1" customHeight="1">
      <c r="A743" s="254"/>
      <c r="B743" s="255"/>
      <c r="C743" s="256"/>
      <c r="D743" s="257"/>
      <c r="E743" s="258"/>
      <c r="F743" s="258"/>
    </row>
    <row r="744" spans="1:6" ht="39" customHeight="1">
      <c r="A744" s="166"/>
      <c r="B744" s="120" t="s">
        <v>43</v>
      </c>
      <c r="C744" s="162" t="s">
        <v>18</v>
      </c>
      <c r="D744" s="161"/>
      <c r="E744" s="165"/>
      <c r="F744" s="124">
        <f>F741</f>
        <v>0</v>
      </c>
    </row>
    <row r="745" spans="1:6">
      <c r="A745" s="4"/>
      <c r="B745" s="6"/>
      <c r="C745" s="34"/>
      <c r="D745" s="37"/>
      <c r="E745" s="32"/>
      <c r="F745" s="32"/>
    </row>
    <row r="746" spans="1:6" ht="13.8">
      <c r="A746" s="33" t="s">
        <v>100</v>
      </c>
      <c r="B746" s="878" t="s">
        <v>493</v>
      </c>
      <c r="C746" s="879"/>
      <c r="D746" s="879"/>
      <c r="E746" s="879"/>
      <c r="F746" s="880"/>
    </row>
    <row r="747" spans="1:6">
      <c r="A747" s="769"/>
      <c r="B747" s="770"/>
      <c r="C747" s="771"/>
      <c r="D747" s="772"/>
      <c r="E747" s="773"/>
      <c r="F747" s="773"/>
    </row>
    <row r="748" spans="1:6">
      <c r="A748" s="897">
        <v>1</v>
      </c>
      <c r="B748" s="885" t="s">
        <v>499</v>
      </c>
      <c r="C748" s="881" t="s">
        <v>12</v>
      </c>
      <c r="D748" s="882">
        <v>3</v>
      </c>
      <c r="E748" s="869"/>
      <c r="F748" s="883">
        <f>D748*E748</f>
        <v>0</v>
      </c>
    </row>
    <row r="749" spans="1:6">
      <c r="A749" s="897"/>
      <c r="B749" s="885"/>
      <c r="C749" s="881"/>
      <c r="D749" s="882"/>
      <c r="E749" s="869"/>
      <c r="F749" s="883"/>
    </row>
    <row r="750" spans="1:6">
      <c r="A750" s="897"/>
      <c r="B750" s="885"/>
      <c r="C750" s="881"/>
      <c r="D750" s="882"/>
      <c r="E750" s="869"/>
      <c r="F750" s="883"/>
    </row>
    <row r="751" spans="1:6" ht="39.6">
      <c r="A751" s="824"/>
      <c r="B751" s="828" t="s">
        <v>536</v>
      </c>
      <c r="C751" s="820"/>
      <c r="D751" s="821"/>
      <c r="E751" s="825"/>
      <c r="F751" s="822"/>
    </row>
    <row r="752" spans="1:6" ht="243.6" customHeight="1">
      <c r="A752" s="785">
        <v>2</v>
      </c>
      <c r="B752" s="786" t="s">
        <v>500</v>
      </c>
      <c r="C752" s="780" t="s">
        <v>12</v>
      </c>
      <c r="D752" s="782">
        <v>1</v>
      </c>
      <c r="E752" s="781"/>
      <c r="F752" s="781">
        <v>0</v>
      </c>
    </row>
    <row r="753" spans="1:6" ht="39.6">
      <c r="A753" s="824"/>
      <c r="B753" s="828" t="s">
        <v>536</v>
      </c>
      <c r="C753" s="780"/>
      <c r="D753" s="823"/>
      <c r="E753" s="825"/>
      <c r="F753" s="825"/>
    </row>
    <row r="754" spans="1:6" ht="269.39999999999998" customHeight="1">
      <c r="A754" s="785">
        <v>3</v>
      </c>
      <c r="B754" s="786" t="s">
        <v>501</v>
      </c>
      <c r="C754" s="780" t="s">
        <v>12</v>
      </c>
      <c r="D754" s="782">
        <v>1</v>
      </c>
      <c r="E754" s="781"/>
      <c r="F754" s="781">
        <f t="shared" ref="F754:F764" si="10">D754*E754</f>
        <v>0</v>
      </c>
    </row>
    <row r="755" spans="1:6" ht="39.6">
      <c r="A755" s="824"/>
      <c r="B755" s="828" t="s">
        <v>536</v>
      </c>
      <c r="C755" s="780"/>
      <c r="D755" s="823"/>
      <c r="E755" s="825"/>
      <c r="F755" s="825"/>
    </row>
    <row r="756" spans="1:6" ht="186.6" customHeight="1">
      <c r="A756" s="785">
        <v>4</v>
      </c>
      <c r="B756" s="786" t="s">
        <v>502</v>
      </c>
      <c r="C756" s="780" t="s">
        <v>12</v>
      </c>
      <c r="D756" s="782">
        <v>6</v>
      </c>
      <c r="E756" s="781"/>
      <c r="F756" s="781">
        <f t="shared" si="10"/>
        <v>0</v>
      </c>
    </row>
    <row r="757" spans="1:6" ht="39.6">
      <c r="A757" s="824"/>
      <c r="B757" s="828" t="s">
        <v>536</v>
      </c>
      <c r="C757" s="780"/>
      <c r="D757" s="823"/>
      <c r="E757" s="825"/>
      <c r="F757" s="825"/>
    </row>
    <row r="758" spans="1:6" ht="158.4">
      <c r="A758" s="785">
        <v>5</v>
      </c>
      <c r="B758" s="786" t="s">
        <v>503</v>
      </c>
      <c r="C758" s="780" t="s">
        <v>12</v>
      </c>
      <c r="D758" s="782">
        <v>6</v>
      </c>
      <c r="E758" s="781"/>
      <c r="F758" s="781">
        <f t="shared" si="10"/>
        <v>0</v>
      </c>
    </row>
    <row r="759" spans="1:6" ht="39.6">
      <c r="A759" s="824"/>
      <c r="B759" s="828" t="s">
        <v>536</v>
      </c>
      <c r="C759" s="780"/>
      <c r="D759" s="823"/>
      <c r="E759" s="825"/>
      <c r="F759" s="825"/>
    </row>
    <row r="760" spans="1:6" ht="181.8" customHeight="1">
      <c r="A760" s="785">
        <v>6</v>
      </c>
      <c r="B760" s="786" t="s">
        <v>504</v>
      </c>
      <c r="C760" s="780" t="s">
        <v>12</v>
      </c>
      <c r="D760" s="782">
        <v>5</v>
      </c>
      <c r="E760" s="781"/>
      <c r="F760" s="781">
        <f t="shared" si="10"/>
        <v>0</v>
      </c>
    </row>
    <row r="761" spans="1:6" ht="39.6">
      <c r="A761" s="824"/>
      <c r="B761" s="828" t="s">
        <v>536</v>
      </c>
      <c r="C761" s="780"/>
      <c r="D761" s="823"/>
      <c r="E761" s="825"/>
      <c r="F761" s="825"/>
    </row>
    <row r="762" spans="1:6" ht="158.4">
      <c r="A762" s="785">
        <v>7</v>
      </c>
      <c r="B762" s="786" t="s">
        <v>505</v>
      </c>
      <c r="C762" s="780" t="s">
        <v>12</v>
      </c>
      <c r="D762" s="782">
        <v>1</v>
      </c>
      <c r="E762" s="781"/>
      <c r="F762" s="781">
        <f t="shared" si="10"/>
        <v>0</v>
      </c>
    </row>
    <row r="763" spans="1:6" ht="37.200000000000003" customHeight="1">
      <c r="A763" s="824"/>
      <c r="B763" s="828" t="s">
        <v>536</v>
      </c>
      <c r="C763" s="780"/>
      <c r="D763" s="823"/>
      <c r="E763" s="825"/>
      <c r="F763" s="825"/>
    </row>
    <row r="764" spans="1:6" ht="105.6" customHeight="1">
      <c r="A764" s="785">
        <v>8</v>
      </c>
      <c r="B764" s="786" t="s">
        <v>506</v>
      </c>
      <c r="C764" s="780" t="s">
        <v>12</v>
      </c>
      <c r="D764" s="782">
        <v>2</v>
      </c>
      <c r="E764" s="781"/>
      <c r="F764" s="781">
        <f t="shared" si="10"/>
        <v>0</v>
      </c>
    </row>
    <row r="765" spans="1:6" ht="39.6">
      <c r="A765" s="824"/>
      <c r="B765" s="828" t="s">
        <v>536</v>
      </c>
      <c r="C765" s="780"/>
      <c r="D765" s="823"/>
      <c r="E765" s="825"/>
      <c r="F765" s="825"/>
    </row>
    <row r="766" spans="1:6" ht="33" customHeight="1">
      <c r="A766" s="785">
        <v>9</v>
      </c>
      <c r="B766" s="786" t="s">
        <v>507</v>
      </c>
      <c r="C766" s="780"/>
      <c r="D766" s="787"/>
      <c r="E766" s="787"/>
      <c r="F766" s="787"/>
    </row>
    <row r="767" spans="1:6" ht="58.2" customHeight="1">
      <c r="A767" s="785" t="s">
        <v>472</v>
      </c>
      <c r="B767" s="786" t="s">
        <v>508</v>
      </c>
      <c r="C767" s="780" t="s">
        <v>12</v>
      </c>
      <c r="D767" s="782">
        <v>2</v>
      </c>
      <c r="E767" s="781"/>
      <c r="F767" s="781">
        <f>D767*E767</f>
        <v>0</v>
      </c>
    </row>
    <row r="768" spans="1:6" ht="39.6">
      <c r="A768" s="824"/>
      <c r="B768" s="828" t="s">
        <v>536</v>
      </c>
      <c r="C768" s="780"/>
      <c r="D768" s="823"/>
      <c r="E768" s="825"/>
      <c r="F768" s="825"/>
    </row>
    <row r="769" spans="1:6" ht="219.6" customHeight="1">
      <c r="A769" s="785" t="s">
        <v>473</v>
      </c>
      <c r="B769" s="786" t="s">
        <v>509</v>
      </c>
      <c r="C769" s="780" t="s">
        <v>12</v>
      </c>
      <c r="D769" s="782">
        <v>1</v>
      </c>
      <c r="E769" s="781"/>
      <c r="F769" s="781">
        <f>D769*E769</f>
        <v>0</v>
      </c>
    </row>
    <row r="770" spans="1:6" ht="39.6">
      <c r="A770" s="824"/>
      <c r="B770" s="828" t="s">
        <v>536</v>
      </c>
      <c r="C770" s="780"/>
      <c r="D770" s="823"/>
      <c r="E770" s="825"/>
      <c r="F770" s="825"/>
    </row>
    <row r="771" spans="1:6" ht="26.4">
      <c r="A771" s="897" t="s">
        <v>474</v>
      </c>
      <c r="B771" s="786" t="s">
        <v>510</v>
      </c>
      <c r="C771" s="881" t="s">
        <v>12</v>
      </c>
      <c r="D771" s="884">
        <v>2</v>
      </c>
      <c r="E771" s="869"/>
      <c r="F771" s="883">
        <f>D771*E771</f>
        <v>0</v>
      </c>
    </row>
    <row r="772" spans="1:6" ht="26.4">
      <c r="A772" s="897"/>
      <c r="B772" s="788" t="s">
        <v>475</v>
      </c>
      <c r="C772" s="881"/>
      <c r="D772" s="884"/>
      <c r="E772" s="869"/>
      <c r="F772" s="883"/>
    </row>
    <row r="773" spans="1:6" ht="79.2">
      <c r="A773" s="897"/>
      <c r="B773" s="788" t="s">
        <v>476</v>
      </c>
      <c r="C773" s="881"/>
      <c r="D773" s="884"/>
      <c r="E773" s="869"/>
      <c r="F773" s="883"/>
    </row>
    <row r="774" spans="1:6" ht="45.6" customHeight="1">
      <c r="A774" s="897"/>
      <c r="B774" s="788" t="s">
        <v>477</v>
      </c>
      <c r="C774" s="881"/>
      <c r="D774" s="884"/>
      <c r="E774" s="869"/>
      <c r="F774" s="883"/>
    </row>
    <row r="775" spans="1:6" ht="76.8" customHeight="1">
      <c r="A775" s="897"/>
      <c r="B775" s="788" t="s">
        <v>478</v>
      </c>
      <c r="C775" s="881"/>
      <c r="D775" s="884"/>
      <c r="E775" s="869"/>
      <c r="F775" s="883"/>
    </row>
    <row r="776" spans="1:6" ht="205.2" customHeight="1">
      <c r="A776" s="897"/>
      <c r="B776" s="788" t="s">
        <v>567</v>
      </c>
      <c r="C776" s="881"/>
      <c r="D776" s="884"/>
      <c r="E776" s="869"/>
      <c r="F776" s="883"/>
    </row>
    <row r="777" spans="1:6" ht="39.6">
      <c r="A777" s="824"/>
      <c r="B777" s="828" t="s">
        <v>536</v>
      </c>
      <c r="C777" s="820"/>
      <c r="D777" s="823"/>
      <c r="E777" s="825"/>
      <c r="F777" s="822"/>
    </row>
    <row r="778" spans="1:6" ht="118.8" customHeight="1">
      <c r="A778" s="785" t="s">
        <v>479</v>
      </c>
      <c r="B778" s="786" t="s">
        <v>511</v>
      </c>
      <c r="C778" s="780" t="s">
        <v>12</v>
      </c>
      <c r="D778" s="782">
        <v>2</v>
      </c>
      <c r="E778" s="782"/>
      <c r="F778" s="781">
        <f t="shared" ref="F778:F823" si="11">D778*E778</f>
        <v>0</v>
      </c>
    </row>
    <row r="779" spans="1:6" ht="39.6">
      <c r="A779" s="824"/>
      <c r="B779" s="828" t="s">
        <v>536</v>
      </c>
      <c r="C779" s="780"/>
      <c r="D779" s="823"/>
      <c r="E779" s="823"/>
      <c r="F779" s="825"/>
    </row>
    <row r="780" spans="1:6" ht="157.19999999999999" customHeight="1">
      <c r="A780" s="785" t="s">
        <v>480</v>
      </c>
      <c r="B780" s="786" t="s">
        <v>571</v>
      </c>
      <c r="C780" s="780" t="s">
        <v>12</v>
      </c>
      <c r="D780" s="782">
        <v>1</v>
      </c>
      <c r="E780" s="781"/>
      <c r="F780" s="781">
        <f t="shared" si="11"/>
        <v>0</v>
      </c>
    </row>
    <row r="781" spans="1:6" ht="39.6">
      <c r="A781" s="824"/>
      <c r="B781" s="828" t="s">
        <v>536</v>
      </c>
      <c r="C781" s="780"/>
      <c r="D781" s="823"/>
      <c r="E781" s="825"/>
      <c r="F781" s="825"/>
    </row>
    <row r="782" spans="1:6" ht="154.19999999999999" customHeight="1">
      <c r="A782" s="785" t="s">
        <v>481</v>
      </c>
      <c r="B782" s="786" t="s">
        <v>572</v>
      </c>
      <c r="C782" s="780" t="s">
        <v>12</v>
      </c>
      <c r="D782" s="782">
        <v>2</v>
      </c>
      <c r="E782" s="782"/>
      <c r="F782" s="781">
        <f t="shared" si="11"/>
        <v>0</v>
      </c>
    </row>
    <row r="783" spans="1:6" ht="39.6">
      <c r="A783" s="824"/>
      <c r="B783" s="828" t="s">
        <v>536</v>
      </c>
      <c r="C783" s="780"/>
      <c r="D783" s="823"/>
      <c r="E783" s="823"/>
      <c r="F783" s="825"/>
    </row>
    <row r="784" spans="1:6" ht="255" customHeight="1">
      <c r="A784" s="785" t="s">
        <v>482</v>
      </c>
      <c r="B784" s="786" t="s">
        <v>573</v>
      </c>
      <c r="C784" s="780" t="s">
        <v>12</v>
      </c>
      <c r="D784" s="782">
        <v>1</v>
      </c>
      <c r="E784" s="781"/>
      <c r="F784" s="781">
        <f t="shared" si="11"/>
        <v>0</v>
      </c>
    </row>
    <row r="785" spans="1:6" ht="39.6">
      <c r="A785" s="824"/>
      <c r="B785" s="828" t="s">
        <v>536</v>
      </c>
      <c r="C785" s="780"/>
      <c r="D785" s="823"/>
      <c r="E785" s="825"/>
      <c r="F785" s="825"/>
    </row>
    <row r="786" spans="1:6" ht="142.80000000000001" customHeight="1">
      <c r="A786" s="785" t="s">
        <v>483</v>
      </c>
      <c r="B786" s="786" t="s">
        <v>512</v>
      </c>
      <c r="C786" s="780" t="s">
        <v>12</v>
      </c>
      <c r="D786" s="782">
        <v>4</v>
      </c>
      <c r="E786" s="781"/>
      <c r="F786" s="781">
        <f t="shared" si="11"/>
        <v>0</v>
      </c>
    </row>
    <row r="787" spans="1:6" ht="39.6">
      <c r="A787" s="824"/>
      <c r="B787" s="828" t="s">
        <v>536</v>
      </c>
      <c r="C787" s="780"/>
      <c r="D787" s="823"/>
      <c r="E787" s="825"/>
      <c r="F787" s="825"/>
    </row>
    <row r="788" spans="1:6" ht="50.4" customHeight="1">
      <c r="A788" s="785" t="s">
        <v>484</v>
      </c>
      <c r="B788" s="786" t="s">
        <v>513</v>
      </c>
      <c r="C788" s="780" t="s">
        <v>12</v>
      </c>
      <c r="D788" s="782">
        <v>4</v>
      </c>
      <c r="E788" s="782"/>
      <c r="F788" s="781">
        <f t="shared" si="11"/>
        <v>0</v>
      </c>
    </row>
    <row r="789" spans="1:6" ht="39.6">
      <c r="A789" s="824"/>
      <c r="B789" s="828" t="s">
        <v>536</v>
      </c>
      <c r="C789" s="780"/>
      <c r="D789" s="823"/>
      <c r="E789" s="823"/>
      <c r="F789" s="825"/>
    </row>
    <row r="790" spans="1:6" ht="111" customHeight="1">
      <c r="A790" s="785" t="s">
        <v>485</v>
      </c>
      <c r="B790" s="786" t="s">
        <v>514</v>
      </c>
      <c r="C790" s="780" t="s">
        <v>12</v>
      </c>
      <c r="D790" s="782">
        <v>1</v>
      </c>
      <c r="E790" s="782"/>
      <c r="F790" s="782">
        <f t="shared" si="11"/>
        <v>0</v>
      </c>
    </row>
    <row r="791" spans="1:6" ht="39.6">
      <c r="A791" s="824"/>
      <c r="B791" s="828" t="s">
        <v>536</v>
      </c>
      <c r="C791" s="780"/>
      <c r="D791" s="823"/>
      <c r="E791" s="823"/>
      <c r="F791" s="823"/>
    </row>
    <row r="792" spans="1:6" ht="109.2" customHeight="1">
      <c r="A792" s="785" t="s">
        <v>486</v>
      </c>
      <c r="B792" s="786" t="s">
        <v>515</v>
      </c>
      <c r="C792" s="780" t="s">
        <v>12</v>
      </c>
      <c r="D792" s="782">
        <v>1</v>
      </c>
      <c r="E792" s="782"/>
      <c r="F792" s="782">
        <f t="shared" si="11"/>
        <v>0</v>
      </c>
    </row>
    <row r="793" spans="1:6" ht="44.4" customHeight="1">
      <c r="A793" s="824"/>
      <c r="B793" s="828" t="s">
        <v>536</v>
      </c>
      <c r="C793" s="780"/>
      <c r="D793" s="823"/>
      <c r="E793" s="823"/>
      <c r="F793" s="823"/>
    </row>
    <row r="794" spans="1:6" ht="127.8" customHeight="1">
      <c r="A794" s="785" t="s">
        <v>487</v>
      </c>
      <c r="B794" s="786" t="s">
        <v>516</v>
      </c>
      <c r="C794" s="780" t="s">
        <v>12</v>
      </c>
      <c r="D794" s="782">
        <v>3</v>
      </c>
      <c r="E794" s="784"/>
      <c r="F794" s="781">
        <f t="shared" si="11"/>
        <v>0</v>
      </c>
    </row>
    <row r="795" spans="1:6" ht="41.4" customHeight="1">
      <c r="A795" s="824"/>
      <c r="B795" s="828" t="s">
        <v>536</v>
      </c>
      <c r="C795" s="780"/>
      <c r="D795" s="823"/>
      <c r="E795" s="784"/>
      <c r="F795" s="825"/>
    </row>
    <row r="796" spans="1:6" ht="137.4" customHeight="1">
      <c r="A796" s="785" t="s">
        <v>488</v>
      </c>
      <c r="B796" s="827" t="s">
        <v>574</v>
      </c>
      <c r="C796" s="780" t="s">
        <v>12</v>
      </c>
      <c r="D796" s="782">
        <v>1</v>
      </c>
      <c r="E796" s="781"/>
      <c r="F796" s="781">
        <f t="shared" si="11"/>
        <v>0</v>
      </c>
    </row>
    <row r="797" spans="1:6" ht="46.8" customHeight="1">
      <c r="A797" s="824"/>
      <c r="B797" s="828" t="s">
        <v>536</v>
      </c>
      <c r="C797" s="780"/>
      <c r="D797" s="823"/>
      <c r="E797" s="825"/>
      <c r="F797" s="825"/>
    </row>
    <row r="798" spans="1:6" ht="23.4" customHeight="1">
      <c r="A798" s="785" t="s">
        <v>489</v>
      </c>
      <c r="B798" s="786" t="s">
        <v>517</v>
      </c>
      <c r="C798" s="780" t="s">
        <v>12</v>
      </c>
      <c r="D798" s="782">
        <v>15</v>
      </c>
      <c r="E798" s="782"/>
      <c r="F798" s="781">
        <f t="shared" si="11"/>
        <v>0</v>
      </c>
    </row>
    <row r="799" spans="1:6" ht="91.8" customHeight="1">
      <c r="A799" s="785" t="s">
        <v>490</v>
      </c>
      <c r="B799" s="786" t="s">
        <v>518</v>
      </c>
      <c r="C799" s="780" t="s">
        <v>12</v>
      </c>
      <c r="D799" s="782">
        <v>18</v>
      </c>
      <c r="E799" s="782"/>
      <c r="F799" s="781">
        <f t="shared" si="11"/>
        <v>0</v>
      </c>
    </row>
    <row r="800" spans="1:6" ht="39.6">
      <c r="A800" s="824"/>
      <c r="B800" s="828" t="s">
        <v>536</v>
      </c>
      <c r="C800" s="780"/>
      <c r="D800" s="823"/>
      <c r="E800" s="823"/>
      <c r="F800" s="825"/>
    </row>
    <row r="801" spans="1:6" ht="121.8" customHeight="1">
      <c r="A801" s="785" t="s">
        <v>491</v>
      </c>
      <c r="B801" s="786" t="s">
        <v>575</v>
      </c>
      <c r="C801" s="780" t="s">
        <v>12</v>
      </c>
      <c r="D801" s="782">
        <v>1</v>
      </c>
      <c r="E801" s="781"/>
      <c r="F801" s="781">
        <f t="shared" si="11"/>
        <v>0</v>
      </c>
    </row>
    <row r="802" spans="1:6" ht="39.6">
      <c r="A802" s="824"/>
      <c r="B802" s="828" t="s">
        <v>536</v>
      </c>
      <c r="C802" s="780"/>
      <c r="D802" s="823"/>
      <c r="E802" s="825"/>
      <c r="F802" s="825"/>
    </row>
    <row r="803" spans="1:6" ht="91.8" customHeight="1">
      <c r="A803" s="785" t="s">
        <v>492</v>
      </c>
      <c r="B803" s="786" t="s">
        <v>519</v>
      </c>
      <c r="C803" s="780" t="s">
        <v>12</v>
      </c>
      <c r="D803" s="782">
        <v>1</v>
      </c>
      <c r="E803" s="781"/>
      <c r="F803" s="781">
        <f t="shared" si="11"/>
        <v>0</v>
      </c>
    </row>
    <row r="804" spans="1:6" ht="39.6">
      <c r="A804" s="824"/>
      <c r="B804" s="828" t="s">
        <v>536</v>
      </c>
      <c r="C804" s="780"/>
      <c r="D804" s="823"/>
      <c r="E804" s="825"/>
      <c r="F804" s="825"/>
    </row>
    <row r="805" spans="1:6" ht="141.6" customHeight="1">
      <c r="A805" s="785">
        <v>10</v>
      </c>
      <c r="B805" s="786" t="s">
        <v>520</v>
      </c>
      <c r="C805" s="780" t="s">
        <v>12</v>
      </c>
      <c r="D805" s="782">
        <v>1</v>
      </c>
      <c r="E805" s="781"/>
      <c r="F805" s="781">
        <f t="shared" si="11"/>
        <v>0</v>
      </c>
    </row>
    <row r="806" spans="1:6" ht="39.6">
      <c r="A806" s="824"/>
      <c r="B806" s="828" t="s">
        <v>536</v>
      </c>
      <c r="C806" s="780"/>
      <c r="D806" s="823"/>
      <c r="E806" s="825"/>
      <c r="F806" s="825"/>
    </row>
    <row r="807" spans="1:6" ht="169.2" customHeight="1">
      <c r="A807" s="785">
        <v>11</v>
      </c>
      <c r="B807" s="786" t="s">
        <v>577</v>
      </c>
      <c r="C807" s="780" t="s">
        <v>12</v>
      </c>
      <c r="D807" s="782">
        <v>1</v>
      </c>
      <c r="E807" s="781"/>
      <c r="F807" s="781">
        <f t="shared" si="11"/>
        <v>0</v>
      </c>
    </row>
    <row r="808" spans="1:6" ht="39.6">
      <c r="A808" s="824"/>
      <c r="B808" s="828" t="s">
        <v>536</v>
      </c>
      <c r="C808" s="780"/>
      <c r="D808" s="823"/>
      <c r="E808" s="825"/>
      <c r="F808" s="825"/>
    </row>
    <row r="809" spans="1:6" ht="61.2" customHeight="1">
      <c r="A809" s="785">
        <v>12</v>
      </c>
      <c r="B809" s="786" t="s">
        <v>521</v>
      </c>
      <c r="C809" s="780" t="s">
        <v>12</v>
      </c>
      <c r="D809" s="782">
        <v>1</v>
      </c>
      <c r="E809" s="781"/>
      <c r="F809" s="781">
        <f t="shared" si="11"/>
        <v>0</v>
      </c>
    </row>
    <row r="810" spans="1:6" ht="39.6">
      <c r="A810" s="824"/>
      <c r="B810" s="828" t="s">
        <v>536</v>
      </c>
      <c r="C810" s="780"/>
      <c r="D810" s="823"/>
      <c r="E810" s="825"/>
      <c r="F810" s="825"/>
    </row>
    <row r="811" spans="1:6" ht="240.6" customHeight="1">
      <c r="A811" s="785">
        <v>13</v>
      </c>
      <c r="B811" s="786" t="s">
        <v>534</v>
      </c>
      <c r="C811" s="780" t="s">
        <v>12</v>
      </c>
      <c r="D811" s="782">
        <v>1</v>
      </c>
      <c r="E811" s="781"/>
      <c r="F811" s="781">
        <f t="shared" si="11"/>
        <v>0</v>
      </c>
    </row>
    <row r="812" spans="1:6" ht="39.6">
      <c r="A812" s="824"/>
      <c r="B812" s="828" t="s">
        <v>536</v>
      </c>
      <c r="C812" s="780"/>
      <c r="D812" s="823"/>
      <c r="E812" s="825"/>
      <c r="F812" s="825"/>
    </row>
    <row r="813" spans="1:6" ht="99.6" customHeight="1">
      <c r="A813" s="785">
        <v>14</v>
      </c>
      <c r="B813" s="786" t="s">
        <v>535</v>
      </c>
      <c r="C813" s="780" t="s">
        <v>12</v>
      </c>
      <c r="D813" s="782">
        <v>1</v>
      </c>
      <c r="E813" s="781"/>
      <c r="F813" s="781">
        <f t="shared" si="11"/>
        <v>0</v>
      </c>
    </row>
    <row r="814" spans="1:6" ht="39.6">
      <c r="A814" s="824"/>
      <c r="B814" s="828" t="s">
        <v>536</v>
      </c>
      <c r="C814" s="780"/>
      <c r="D814" s="823"/>
      <c r="E814" s="825"/>
      <c r="F814" s="825"/>
    </row>
    <row r="815" spans="1:6" ht="95.4" customHeight="1">
      <c r="A815" s="785">
        <v>15</v>
      </c>
      <c r="B815" s="786" t="s">
        <v>576</v>
      </c>
      <c r="C815" s="780" t="s">
        <v>12</v>
      </c>
      <c r="D815" s="782">
        <v>1</v>
      </c>
      <c r="E815" s="781"/>
      <c r="F815" s="781">
        <f t="shared" si="11"/>
        <v>0</v>
      </c>
    </row>
    <row r="816" spans="1:6" ht="39.6">
      <c r="A816" s="824"/>
      <c r="B816" s="828" t="s">
        <v>536</v>
      </c>
      <c r="C816" s="780"/>
      <c r="D816" s="823"/>
      <c r="E816" s="825"/>
      <c r="F816" s="825"/>
    </row>
    <row r="817" spans="1:6" ht="90.6" customHeight="1">
      <c r="A817" s="785">
        <v>16</v>
      </c>
      <c r="B817" s="786" t="s">
        <v>522</v>
      </c>
      <c r="C817" s="780" t="s">
        <v>12</v>
      </c>
      <c r="D817" s="782">
        <v>2</v>
      </c>
      <c r="E817" s="781"/>
      <c r="F817" s="781">
        <f t="shared" si="11"/>
        <v>0</v>
      </c>
    </row>
    <row r="818" spans="1:6" ht="39.6">
      <c r="A818" s="824"/>
      <c r="B818" s="828" t="s">
        <v>536</v>
      </c>
      <c r="C818" s="780"/>
      <c r="D818" s="823"/>
      <c r="E818" s="825"/>
      <c r="F818" s="825"/>
    </row>
    <row r="819" spans="1:6" ht="57" customHeight="1">
      <c r="A819" s="785">
        <v>17</v>
      </c>
      <c r="B819" s="786" t="s">
        <v>523</v>
      </c>
      <c r="C819" s="780" t="s">
        <v>12</v>
      </c>
      <c r="D819" s="782">
        <v>2</v>
      </c>
      <c r="E819" s="782"/>
      <c r="F819" s="781">
        <f t="shared" si="11"/>
        <v>0</v>
      </c>
    </row>
    <row r="820" spans="1:6" ht="39.6">
      <c r="A820" s="824"/>
      <c r="B820" s="828" t="s">
        <v>536</v>
      </c>
      <c r="C820" s="780"/>
      <c r="D820" s="823"/>
      <c r="E820" s="823"/>
      <c r="F820" s="825"/>
    </row>
    <row r="821" spans="1:6" ht="94.2" customHeight="1">
      <c r="A821" s="785">
        <v>18</v>
      </c>
      <c r="B821" s="786" t="s">
        <v>524</v>
      </c>
      <c r="C821" s="780" t="s">
        <v>12</v>
      </c>
      <c r="D821" s="782">
        <v>1</v>
      </c>
      <c r="E821" s="782"/>
      <c r="F821" s="781">
        <f t="shared" si="11"/>
        <v>0</v>
      </c>
    </row>
    <row r="822" spans="1:6" ht="36.6" customHeight="1">
      <c r="A822" s="824"/>
      <c r="B822" s="828" t="s">
        <v>536</v>
      </c>
      <c r="C822" s="780"/>
      <c r="D822" s="823"/>
      <c r="E822" s="823"/>
      <c r="F822" s="825"/>
    </row>
    <row r="823" spans="1:6" ht="40.200000000000003" customHeight="1">
      <c r="A823" s="785">
        <v>19</v>
      </c>
      <c r="B823" s="786" t="s">
        <v>525</v>
      </c>
      <c r="C823" s="780" t="s">
        <v>12</v>
      </c>
      <c r="D823" s="782">
        <v>1</v>
      </c>
      <c r="E823" s="782"/>
      <c r="F823" s="781">
        <f t="shared" si="11"/>
        <v>0</v>
      </c>
    </row>
    <row r="824" spans="1:6" ht="69.599999999999994" customHeight="1">
      <c r="A824" s="824"/>
      <c r="B824" s="828" t="s">
        <v>536</v>
      </c>
      <c r="C824" s="780"/>
      <c r="D824" s="823"/>
      <c r="E824" s="823"/>
      <c r="F824" s="825"/>
    </row>
    <row r="825" spans="1:6" ht="85.8" customHeight="1">
      <c r="A825" s="785">
        <v>20</v>
      </c>
      <c r="B825" s="786" t="s">
        <v>526</v>
      </c>
      <c r="C825" s="780" t="s">
        <v>12</v>
      </c>
      <c r="D825" s="782">
        <v>46</v>
      </c>
      <c r="E825" s="782"/>
      <c r="F825" s="781">
        <f t="shared" ref="F825:F839" si="12">D825*E825</f>
        <v>0</v>
      </c>
    </row>
    <row r="826" spans="1:6" ht="73.8" customHeight="1">
      <c r="A826" s="824"/>
      <c r="B826" s="828" t="s">
        <v>536</v>
      </c>
      <c r="C826" s="780"/>
      <c r="D826" s="823"/>
      <c r="E826" s="823"/>
      <c r="F826" s="825"/>
    </row>
    <row r="827" spans="1:6" ht="46.8" customHeight="1">
      <c r="A827" s="785">
        <v>21</v>
      </c>
      <c r="B827" s="827" t="s">
        <v>527</v>
      </c>
      <c r="C827" s="780" t="s">
        <v>12</v>
      </c>
      <c r="D827" s="782">
        <v>3</v>
      </c>
      <c r="E827" s="783"/>
      <c r="F827" s="781">
        <f t="shared" si="12"/>
        <v>0</v>
      </c>
    </row>
    <row r="828" spans="1:6" ht="39.6">
      <c r="A828" s="824"/>
      <c r="B828" s="828" t="s">
        <v>536</v>
      </c>
      <c r="C828" s="780"/>
      <c r="D828" s="823"/>
      <c r="E828" s="783"/>
      <c r="F828" s="825"/>
    </row>
    <row r="829" spans="1:6">
      <c r="A829" s="785">
        <v>22</v>
      </c>
      <c r="B829" s="827" t="s">
        <v>528</v>
      </c>
      <c r="C829" s="780" t="s">
        <v>12</v>
      </c>
      <c r="D829" s="782">
        <v>1</v>
      </c>
      <c r="E829" s="784"/>
      <c r="F829" s="781">
        <f t="shared" si="12"/>
        <v>0</v>
      </c>
    </row>
    <row r="830" spans="1:6" ht="39.6">
      <c r="A830" s="824"/>
      <c r="B830" s="828" t="s">
        <v>536</v>
      </c>
      <c r="C830" s="780"/>
      <c r="D830" s="823"/>
      <c r="E830" s="784"/>
      <c r="F830" s="825"/>
    </row>
    <row r="831" spans="1:6" ht="89.4" customHeight="1">
      <c r="A831" s="785">
        <v>23</v>
      </c>
      <c r="B831" s="827" t="s">
        <v>538</v>
      </c>
      <c r="C831" s="780" t="s">
        <v>12</v>
      </c>
      <c r="D831" s="782">
        <v>4</v>
      </c>
      <c r="E831" s="784"/>
      <c r="F831" s="781">
        <f t="shared" si="12"/>
        <v>0</v>
      </c>
    </row>
    <row r="832" spans="1:6" ht="39.6">
      <c r="A832" s="824"/>
      <c r="B832" s="828" t="s">
        <v>536</v>
      </c>
      <c r="C832" s="780"/>
      <c r="D832" s="823"/>
      <c r="E832" s="784"/>
      <c r="F832" s="825"/>
    </row>
    <row r="833" spans="1:6" ht="70.2" customHeight="1">
      <c r="A833" s="785">
        <v>24</v>
      </c>
      <c r="B833" s="827" t="s">
        <v>537</v>
      </c>
      <c r="C833" s="780" t="s">
        <v>12</v>
      </c>
      <c r="D833" s="782">
        <v>1</v>
      </c>
      <c r="E833" s="784"/>
      <c r="F833" s="781">
        <f t="shared" si="12"/>
        <v>0</v>
      </c>
    </row>
    <row r="834" spans="1:6" ht="39.6">
      <c r="A834" s="824"/>
      <c r="B834" s="828" t="s">
        <v>536</v>
      </c>
      <c r="C834" s="780"/>
      <c r="D834" s="823"/>
      <c r="E834" s="784"/>
      <c r="F834" s="825"/>
    </row>
    <row r="835" spans="1:6" ht="21" customHeight="1">
      <c r="A835" s="785">
        <v>25</v>
      </c>
      <c r="B835" s="827" t="s">
        <v>529</v>
      </c>
      <c r="C835" s="780" t="s">
        <v>12</v>
      </c>
      <c r="D835" s="782">
        <v>1</v>
      </c>
      <c r="E835" s="784"/>
      <c r="F835" s="781">
        <f t="shared" si="12"/>
        <v>0</v>
      </c>
    </row>
    <row r="836" spans="1:6">
      <c r="A836" s="824"/>
      <c r="B836" s="827"/>
      <c r="C836" s="780"/>
      <c r="D836" s="823"/>
      <c r="E836" s="784"/>
      <c r="F836" s="825"/>
    </row>
    <row r="837" spans="1:6" ht="42.6" customHeight="1">
      <c r="A837" s="785">
        <v>26</v>
      </c>
      <c r="B837" s="827" t="s">
        <v>530</v>
      </c>
      <c r="C837" s="780" t="s">
        <v>12</v>
      </c>
      <c r="D837" s="787">
        <v>1</v>
      </c>
      <c r="E837" s="783"/>
      <c r="F837" s="781">
        <f t="shared" si="12"/>
        <v>0</v>
      </c>
    </row>
    <row r="838" spans="1:6" ht="39.6">
      <c r="A838" s="824"/>
      <c r="B838" s="828" t="s">
        <v>536</v>
      </c>
      <c r="C838" s="780"/>
      <c r="D838" s="823"/>
      <c r="E838" s="784"/>
      <c r="F838" s="825"/>
    </row>
    <row r="839" spans="1:6">
      <c r="A839" s="785">
        <v>27</v>
      </c>
      <c r="B839" s="829" t="s">
        <v>531</v>
      </c>
      <c r="C839" s="780" t="s">
        <v>12</v>
      </c>
      <c r="D839" s="782">
        <v>1</v>
      </c>
      <c r="E839" s="784"/>
      <c r="F839" s="781">
        <f t="shared" si="12"/>
        <v>0</v>
      </c>
    </row>
    <row r="840" spans="1:6" ht="39.6">
      <c r="A840" s="824"/>
      <c r="B840" s="828" t="s">
        <v>536</v>
      </c>
      <c r="C840" s="780"/>
      <c r="D840" s="823"/>
      <c r="E840" s="784"/>
      <c r="F840" s="825"/>
    </row>
    <row r="841" spans="1:6" ht="14.4">
      <c r="A841" s="774"/>
      <c r="B841" s="877"/>
      <c r="C841" s="877"/>
      <c r="D841" s="877"/>
      <c r="E841" s="773"/>
      <c r="F841" s="773"/>
    </row>
    <row r="842" spans="1:6">
      <c r="A842" s="775"/>
      <c r="B842" s="776" t="s">
        <v>43</v>
      </c>
      <c r="C842" s="777" t="s">
        <v>18</v>
      </c>
      <c r="D842" s="778"/>
      <c r="E842" s="779"/>
      <c r="F842" s="819">
        <f>SUM(F748:F840)</f>
        <v>0</v>
      </c>
    </row>
    <row r="843" spans="1:6">
      <c r="A843" s="4"/>
      <c r="B843" s="6"/>
      <c r="C843" s="34"/>
      <c r="D843" s="37"/>
      <c r="E843" s="32"/>
    </row>
    <row r="844" spans="1:6">
      <c r="A844" s="4"/>
      <c r="B844" s="6"/>
      <c r="C844" s="34"/>
      <c r="D844" s="37"/>
      <c r="E844" s="32"/>
      <c r="F844" s="32"/>
    </row>
    <row r="845" spans="1:6" ht="13.8" thickBot="1">
      <c r="A845" s="4"/>
      <c r="B845" s="6"/>
      <c r="C845" s="34"/>
      <c r="D845" s="37"/>
      <c r="E845" s="32"/>
      <c r="F845" s="32"/>
    </row>
    <row r="846" spans="1:6" ht="15.6">
      <c r="A846" s="890" t="s">
        <v>68</v>
      </c>
      <c r="B846" s="891"/>
      <c r="C846" s="891"/>
      <c r="D846" s="891"/>
      <c r="E846" s="892"/>
      <c r="F846" s="32"/>
    </row>
    <row r="847" spans="1:6" ht="26.4">
      <c r="A847" s="789" t="s">
        <v>48</v>
      </c>
      <c r="B847" s="167" t="s">
        <v>1</v>
      </c>
      <c r="C847" s="168" t="s">
        <v>65</v>
      </c>
      <c r="D847" s="168" t="s">
        <v>66</v>
      </c>
      <c r="E847" s="790" t="s">
        <v>67</v>
      </c>
      <c r="F847" s="32"/>
    </row>
    <row r="848" spans="1:6">
      <c r="A848" s="807" t="s">
        <v>96</v>
      </c>
      <c r="B848" s="791" t="s">
        <v>49</v>
      </c>
      <c r="C848" s="792" t="s">
        <v>18</v>
      </c>
      <c r="D848" s="793">
        <f>F13</f>
        <v>0</v>
      </c>
      <c r="E848" s="808">
        <f t="shared" ref="E848:E855" si="13">D848*1.25</f>
        <v>0</v>
      </c>
      <c r="F848" s="32"/>
    </row>
    <row r="849" spans="1:6">
      <c r="A849" s="809" t="s">
        <v>7</v>
      </c>
      <c r="B849" s="794" t="s">
        <v>97</v>
      </c>
      <c r="C849" s="795" t="s">
        <v>18</v>
      </c>
      <c r="D849" s="796">
        <f>F30</f>
        <v>0</v>
      </c>
      <c r="E849" s="808">
        <f t="shared" si="13"/>
        <v>0</v>
      </c>
      <c r="F849" s="32"/>
    </row>
    <row r="850" spans="1:6">
      <c r="A850" s="809" t="s">
        <v>8</v>
      </c>
      <c r="B850" s="794" t="s">
        <v>62</v>
      </c>
      <c r="C850" s="795" t="s">
        <v>18</v>
      </c>
      <c r="D850" s="797">
        <f>F124</f>
        <v>0</v>
      </c>
      <c r="E850" s="808">
        <f t="shared" si="13"/>
        <v>0</v>
      </c>
      <c r="F850" s="32"/>
    </row>
    <row r="851" spans="1:6">
      <c r="A851" s="809" t="s">
        <v>24</v>
      </c>
      <c r="B851" s="798" t="s">
        <v>63</v>
      </c>
      <c r="C851" s="795" t="s">
        <v>18</v>
      </c>
      <c r="D851" s="799">
        <f>F228</f>
        <v>0</v>
      </c>
      <c r="E851" s="808">
        <f t="shared" si="13"/>
        <v>0</v>
      </c>
      <c r="F851" s="32"/>
    </row>
    <row r="852" spans="1:6">
      <c r="A852" s="809" t="s">
        <v>25</v>
      </c>
      <c r="B852" s="800" t="s">
        <v>64</v>
      </c>
      <c r="C852" s="795" t="s">
        <v>18</v>
      </c>
      <c r="D852" s="801">
        <f>F290</f>
        <v>0</v>
      </c>
      <c r="E852" s="808">
        <f t="shared" si="13"/>
        <v>0</v>
      </c>
      <c r="F852" s="32"/>
    </row>
    <row r="853" spans="1:6">
      <c r="A853" s="810" t="s">
        <v>98</v>
      </c>
      <c r="B853" s="798" t="s">
        <v>198</v>
      </c>
      <c r="C853" s="795" t="s">
        <v>18</v>
      </c>
      <c r="D853" s="802">
        <f>F521</f>
        <v>0</v>
      </c>
      <c r="E853" s="808">
        <f t="shared" si="13"/>
        <v>0</v>
      </c>
      <c r="F853" s="32"/>
    </row>
    <row r="854" spans="1:6">
      <c r="A854" s="811" t="s">
        <v>99</v>
      </c>
      <c r="B854" s="803" t="s">
        <v>82</v>
      </c>
      <c r="C854" s="795" t="s">
        <v>18</v>
      </c>
      <c r="D854" s="802">
        <f>F744</f>
        <v>0</v>
      </c>
      <c r="E854" s="808">
        <f t="shared" si="13"/>
        <v>0</v>
      </c>
      <c r="F854" s="32"/>
    </row>
    <row r="855" spans="1:6">
      <c r="A855" s="812"/>
      <c r="B855" s="804" t="s">
        <v>494</v>
      </c>
      <c r="C855" s="805" t="s">
        <v>18</v>
      </c>
      <c r="D855" s="806">
        <f>SUM(D848:D854)</f>
        <v>0</v>
      </c>
      <c r="E855" s="813">
        <f t="shared" si="13"/>
        <v>0</v>
      </c>
      <c r="F855" s="32"/>
    </row>
    <row r="856" spans="1:6">
      <c r="A856" s="811" t="s">
        <v>100</v>
      </c>
      <c r="B856" s="803" t="s">
        <v>495</v>
      </c>
      <c r="C856" s="795" t="s">
        <v>18</v>
      </c>
      <c r="D856" s="802">
        <f>F842</f>
        <v>0</v>
      </c>
      <c r="E856" s="808">
        <f>D856*1.25</f>
        <v>0</v>
      </c>
      <c r="F856" s="32"/>
    </row>
    <row r="857" spans="1:6" ht="13.8" thickBot="1">
      <c r="A857" s="814"/>
      <c r="B857" s="815" t="s">
        <v>496</v>
      </c>
      <c r="C857" s="816" t="s">
        <v>18</v>
      </c>
      <c r="D857" s="817">
        <f>SUM(D855:D856)</f>
        <v>0</v>
      </c>
      <c r="E857" s="818">
        <f>D857*1.25</f>
        <v>0</v>
      </c>
      <c r="F857" s="32"/>
    </row>
    <row r="858" spans="1:6">
      <c r="A858" s="4"/>
      <c r="B858" s="6"/>
      <c r="C858" s="34"/>
      <c r="D858" s="37"/>
      <c r="E858" s="32"/>
      <c r="F858" s="32"/>
    </row>
    <row r="859" spans="1:6">
      <c r="A859" s="4"/>
      <c r="B859" s="6"/>
      <c r="C859" s="34"/>
      <c r="D859" s="37"/>
      <c r="E859" s="32"/>
      <c r="F859" s="32"/>
    </row>
    <row r="860" spans="1:6">
      <c r="A860" s="4"/>
      <c r="B860" s="6"/>
      <c r="C860" s="34"/>
      <c r="D860" s="37"/>
      <c r="E860" s="32"/>
      <c r="F860" s="32"/>
    </row>
    <row r="861" spans="1:6">
      <c r="A861" s="4"/>
      <c r="B861" s="6"/>
      <c r="C861" s="34"/>
      <c r="D861" s="37"/>
      <c r="E861" s="32" t="s">
        <v>533</v>
      </c>
      <c r="F861" s="32"/>
    </row>
    <row r="862" spans="1:6">
      <c r="A862" s="4"/>
      <c r="B862" s="6"/>
      <c r="C862" s="34"/>
      <c r="D862" s="37"/>
      <c r="E862" s="32"/>
      <c r="F862" s="32"/>
    </row>
    <row r="863" spans="1:6">
      <c r="A863" s="4"/>
      <c r="B863" s="6"/>
      <c r="C863" s="34"/>
      <c r="D863" s="37"/>
      <c r="E863" s="32"/>
      <c r="F863" s="32"/>
    </row>
    <row r="864" spans="1:6">
      <c r="A864" s="4"/>
      <c r="B864" s="6"/>
      <c r="C864" s="34"/>
      <c r="D864" s="37"/>
      <c r="E864" s="32"/>
      <c r="F864" s="32"/>
    </row>
    <row r="865" spans="1:6">
      <c r="A865" s="4"/>
      <c r="B865" s="6"/>
      <c r="C865" s="34"/>
      <c r="D865" s="37"/>
      <c r="E865" s="32"/>
      <c r="F865" s="32"/>
    </row>
    <row r="866" spans="1:6">
      <c r="A866" s="4"/>
      <c r="B866" s="6"/>
      <c r="C866" s="34"/>
      <c r="D866" s="37"/>
      <c r="E866" s="32"/>
      <c r="F866" s="32"/>
    </row>
    <row r="867" spans="1:6">
      <c r="A867" s="4"/>
      <c r="B867" s="6"/>
      <c r="C867" s="34"/>
      <c r="D867" s="37"/>
      <c r="E867" s="32"/>
      <c r="F867" s="32"/>
    </row>
    <row r="868" spans="1:6">
      <c r="A868" s="4"/>
      <c r="B868" s="6"/>
      <c r="C868" s="34"/>
      <c r="D868" s="37"/>
      <c r="E868" s="32"/>
      <c r="F868" s="32"/>
    </row>
    <row r="869" spans="1:6">
      <c r="A869" s="4"/>
      <c r="B869" s="6"/>
      <c r="C869" s="34"/>
      <c r="D869" s="37"/>
      <c r="E869" s="32"/>
      <c r="F869" s="32"/>
    </row>
    <row r="870" spans="1:6">
      <c r="A870" s="4"/>
      <c r="B870" s="6"/>
      <c r="C870" s="34"/>
      <c r="D870" s="37"/>
      <c r="E870" s="32"/>
      <c r="F870" s="32"/>
    </row>
    <row r="871" spans="1:6">
      <c r="A871" s="4"/>
      <c r="B871" s="6"/>
      <c r="C871" s="34"/>
      <c r="D871" s="37"/>
      <c r="E871" s="32"/>
      <c r="F871" s="32"/>
    </row>
    <row r="872" spans="1:6">
      <c r="A872" s="4"/>
      <c r="B872" s="6"/>
      <c r="C872" s="34"/>
      <c r="D872" s="37"/>
      <c r="E872" s="32"/>
      <c r="F872" s="32"/>
    </row>
    <row r="873" spans="1:6">
      <c r="A873" s="4"/>
      <c r="B873" s="6"/>
      <c r="C873" s="34"/>
      <c r="D873" s="37"/>
      <c r="E873" s="32"/>
      <c r="F873" s="32"/>
    </row>
    <row r="874" spans="1:6">
      <c r="A874" s="4"/>
      <c r="B874" s="6"/>
      <c r="C874" s="34"/>
      <c r="D874" s="37"/>
      <c r="E874" s="32"/>
      <c r="F874" s="32"/>
    </row>
    <row r="875" spans="1:6">
      <c r="A875" s="4"/>
      <c r="B875" s="6"/>
      <c r="C875" s="34"/>
      <c r="D875" s="37"/>
      <c r="E875" s="32"/>
      <c r="F875" s="32"/>
    </row>
    <row r="876" spans="1:6">
      <c r="A876" s="4"/>
      <c r="B876" s="6"/>
      <c r="C876" s="34"/>
      <c r="D876" s="37"/>
      <c r="E876" s="32"/>
      <c r="F876" s="32"/>
    </row>
    <row r="877" spans="1:6">
      <c r="A877" s="4"/>
      <c r="B877" s="6"/>
      <c r="C877" s="34"/>
      <c r="D877" s="37"/>
      <c r="E877" s="32"/>
      <c r="F877" s="32"/>
    </row>
    <row r="878" spans="1:6">
      <c r="A878" s="4"/>
      <c r="B878" s="6"/>
      <c r="C878" s="34"/>
      <c r="D878" s="37"/>
      <c r="E878" s="32"/>
      <c r="F878" s="32"/>
    </row>
    <row r="879" spans="1:6">
      <c r="A879" s="4"/>
      <c r="B879" s="6"/>
      <c r="C879" s="34"/>
      <c r="D879" s="37"/>
      <c r="E879" s="32"/>
      <c r="F879" s="32"/>
    </row>
    <row r="880" spans="1:6">
      <c r="A880" s="4"/>
      <c r="B880" s="6"/>
      <c r="C880" s="34"/>
      <c r="D880" s="37"/>
      <c r="E880" s="32"/>
      <c r="F880" s="32"/>
    </row>
    <row r="881" spans="1:6">
      <c r="A881" s="4"/>
      <c r="B881" s="6"/>
      <c r="C881" s="34"/>
      <c r="D881" s="37"/>
      <c r="E881" s="32"/>
      <c r="F881" s="32"/>
    </row>
    <row r="882" spans="1:6">
      <c r="A882" s="4"/>
      <c r="B882" s="6"/>
      <c r="C882" s="34"/>
      <c r="D882" s="37"/>
      <c r="E882" s="32"/>
      <c r="F882" s="32"/>
    </row>
    <row r="883" spans="1:6">
      <c r="A883" s="4"/>
      <c r="B883" s="6"/>
      <c r="C883" s="34"/>
      <c r="D883" s="37"/>
      <c r="E883" s="32"/>
      <c r="F883" s="32"/>
    </row>
    <row r="884" spans="1:6">
      <c r="A884" s="4"/>
      <c r="B884" s="6"/>
      <c r="C884" s="34"/>
      <c r="D884" s="37"/>
      <c r="E884" s="32"/>
      <c r="F884" s="32"/>
    </row>
    <row r="885" spans="1:6">
      <c r="A885" s="4"/>
      <c r="B885" s="6"/>
      <c r="C885" s="34"/>
      <c r="D885" s="37"/>
      <c r="E885" s="32"/>
      <c r="F885" s="32"/>
    </row>
    <row r="886" spans="1:6">
      <c r="A886" s="4"/>
      <c r="B886" s="6"/>
      <c r="C886" s="34"/>
      <c r="D886" s="37"/>
      <c r="E886" s="32"/>
      <c r="F886" s="32"/>
    </row>
    <row r="887" spans="1:6">
      <c r="A887" s="4"/>
      <c r="B887" s="6"/>
      <c r="C887" s="34"/>
      <c r="D887" s="37"/>
      <c r="E887" s="32"/>
      <c r="F887" s="32"/>
    </row>
    <row r="888" spans="1:6">
      <c r="A888" s="4"/>
      <c r="B888" s="6"/>
      <c r="C888" s="34"/>
      <c r="D888" s="37"/>
      <c r="E888" s="32"/>
      <c r="F888" s="32"/>
    </row>
    <row r="889" spans="1:6">
      <c r="A889" s="4"/>
      <c r="B889" s="6"/>
      <c r="C889" s="34"/>
      <c r="D889" s="37"/>
      <c r="E889" s="32"/>
      <c r="F889" s="32"/>
    </row>
    <row r="890" spans="1:6">
      <c r="A890" s="4"/>
      <c r="B890" s="6"/>
      <c r="C890" s="34"/>
      <c r="D890" s="37"/>
      <c r="E890" s="32"/>
      <c r="F890" s="32"/>
    </row>
    <row r="891" spans="1:6">
      <c r="A891" s="4"/>
      <c r="B891" s="6"/>
      <c r="C891" s="34"/>
      <c r="D891" s="37"/>
      <c r="E891" s="32"/>
      <c r="F891" s="32"/>
    </row>
    <row r="892" spans="1:6">
      <c r="A892" s="4"/>
      <c r="B892" s="6"/>
      <c r="C892" s="34"/>
      <c r="D892" s="37"/>
      <c r="E892" s="32"/>
      <c r="F892" s="32"/>
    </row>
    <row r="893" spans="1:6">
      <c r="A893" s="4"/>
      <c r="B893" s="6"/>
      <c r="C893" s="34"/>
      <c r="D893" s="37"/>
      <c r="E893" s="32"/>
      <c r="F893" s="32"/>
    </row>
    <row r="894" spans="1:6">
      <c r="A894" s="4"/>
      <c r="B894" s="6"/>
      <c r="C894" s="34"/>
      <c r="D894" s="37"/>
      <c r="E894" s="32"/>
      <c r="F894" s="32"/>
    </row>
    <row r="895" spans="1:6">
      <c r="A895" s="4"/>
      <c r="B895" s="6"/>
      <c r="C895" s="34"/>
      <c r="D895" s="37"/>
      <c r="E895" s="32"/>
      <c r="F895" s="32"/>
    </row>
    <row r="896" spans="1:6">
      <c r="A896" s="4"/>
      <c r="B896" s="6"/>
      <c r="C896" s="34"/>
      <c r="D896" s="37"/>
      <c r="E896" s="32"/>
      <c r="F896" s="32"/>
    </row>
    <row r="897" spans="1:6">
      <c r="A897" s="4"/>
      <c r="B897" s="6"/>
      <c r="C897" s="34"/>
      <c r="D897" s="37"/>
      <c r="E897" s="32"/>
      <c r="F897" s="32"/>
    </row>
    <row r="898" spans="1:6">
      <c r="A898" s="4"/>
      <c r="B898" s="6"/>
      <c r="C898" s="34"/>
      <c r="D898" s="37"/>
      <c r="E898" s="32"/>
      <c r="F898" s="32"/>
    </row>
    <row r="899" spans="1:6">
      <c r="A899" s="4"/>
      <c r="B899" s="6"/>
      <c r="C899" s="34"/>
      <c r="D899" s="37"/>
      <c r="E899" s="32"/>
      <c r="F899" s="32"/>
    </row>
    <row r="900" spans="1:6">
      <c r="A900" s="4"/>
      <c r="B900" s="6"/>
      <c r="C900" s="34"/>
      <c r="D900" s="37"/>
      <c r="E900" s="32"/>
      <c r="F900" s="32"/>
    </row>
    <row r="901" spans="1:6">
      <c r="A901" s="4"/>
      <c r="B901" s="6"/>
      <c r="C901" s="34"/>
      <c r="D901" s="37"/>
      <c r="E901" s="32"/>
      <c r="F901" s="32"/>
    </row>
    <row r="902" spans="1:6">
      <c r="A902" s="4"/>
      <c r="B902" s="6"/>
      <c r="C902" s="34"/>
      <c r="D902" s="37"/>
      <c r="E902" s="32"/>
      <c r="F902" s="32"/>
    </row>
    <row r="903" spans="1:6">
      <c r="A903" s="4"/>
      <c r="B903" s="6"/>
      <c r="C903" s="34"/>
      <c r="D903" s="37"/>
      <c r="E903" s="32"/>
      <c r="F903" s="32"/>
    </row>
    <row r="904" spans="1:6">
      <c r="A904" s="4"/>
      <c r="B904" s="6"/>
      <c r="C904" s="34"/>
      <c r="D904" s="37"/>
      <c r="E904" s="32"/>
      <c r="F904" s="32"/>
    </row>
    <row r="905" spans="1:6">
      <c r="A905" s="4"/>
      <c r="B905" s="6"/>
      <c r="C905" s="34"/>
      <c r="D905" s="37"/>
      <c r="E905" s="32"/>
      <c r="F905" s="32"/>
    </row>
    <row r="906" spans="1:6">
      <c r="A906" s="4"/>
      <c r="B906" s="6"/>
      <c r="C906" s="34"/>
      <c r="D906" s="37"/>
      <c r="E906" s="32"/>
      <c r="F906" s="32"/>
    </row>
    <row r="907" spans="1:6">
      <c r="A907" s="4"/>
      <c r="B907" s="6"/>
      <c r="C907" s="34"/>
      <c r="D907" s="37"/>
      <c r="E907" s="32"/>
      <c r="F907" s="32"/>
    </row>
    <row r="908" spans="1:6">
      <c r="A908" s="4"/>
      <c r="B908" s="6"/>
      <c r="C908" s="34"/>
      <c r="D908" s="37"/>
      <c r="E908" s="32"/>
      <c r="F908" s="32"/>
    </row>
    <row r="909" spans="1:6">
      <c r="A909" s="4"/>
      <c r="B909" s="6"/>
      <c r="C909" s="34"/>
      <c r="D909" s="37"/>
      <c r="E909" s="32"/>
      <c r="F909" s="32"/>
    </row>
    <row r="910" spans="1:6">
      <c r="A910" s="4"/>
      <c r="B910" s="6"/>
      <c r="C910" s="34"/>
      <c r="D910" s="37"/>
      <c r="E910" s="32"/>
      <c r="F910" s="32"/>
    </row>
    <row r="911" spans="1:6">
      <c r="A911" s="4"/>
      <c r="B911" s="6"/>
      <c r="C911" s="34"/>
      <c r="D911" s="37"/>
      <c r="E911" s="32"/>
      <c r="F911" s="32"/>
    </row>
    <row r="912" spans="1:6">
      <c r="A912" s="4"/>
      <c r="B912" s="6"/>
      <c r="C912" s="34"/>
      <c r="D912" s="37"/>
      <c r="E912" s="32"/>
      <c r="F912" s="32"/>
    </row>
    <row r="913" spans="1:6">
      <c r="A913" s="4"/>
      <c r="B913" s="6"/>
      <c r="C913" s="34"/>
      <c r="D913" s="37"/>
      <c r="E913" s="32"/>
      <c r="F913" s="32"/>
    </row>
    <row r="914" spans="1:6">
      <c r="A914" s="4"/>
      <c r="B914" s="6"/>
      <c r="C914" s="34"/>
      <c r="D914" s="37"/>
      <c r="E914" s="32"/>
      <c r="F914" s="32"/>
    </row>
    <row r="915" spans="1:6">
      <c r="A915" s="4"/>
      <c r="B915" s="6"/>
      <c r="C915" s="34"/>
      <c r="D915" s="37"/>
      <c r="E915" s="32"/>
      <c r="F915" s="32"/>
    </row>
    <row r="916" spans="1:6">
      <c r="A916" s="4"/>
      <c r="B916" s="6"/>
      <c r="C916" s="34"/>
      <c r="D916" s="37"/>
      <c r="E916" s="32"/>
      <c r="F916" s="32"/>
    </row>
    <row r="917" spans="1:6">
      <c r="A917" s="4"/>
      <c r="B917" s="6"/>
      <c r="C917" s="34"/>
      <c r="D917" s="37"/>
      <c r="E917" s="32"/>
      <c r="F917" s="32"/>
    </row>
    <row r="918" spans="1:6">
      <c r="A918" s="4"/>
      <c r="B918" s="6"/>
      <c r="C918" s="34"/>
      <c r="D918" s="37"/>
      <c r="E918" s="32"/>
      <c r="F918" s="32"/>
    </row>
    <row r="919" spans="1:6">
      <c r="A919" s="4"/>
      <c r="B919" s="6"/>
      <c r="C919" s="34"/>
      <c r="D919" s="37"/>
      <c r="E919" s="32"/>
      <c r="F919" s="32"/>
    </row>
    <row r="920" spans="1:6">
      <c r="A920" s="4"/>
      <c r="B920" s="6"/>
      <c r="C920" s="34"/>
      <c r="D920" s="37"/>
      <c r="E920" s="32"/>
      <c r="F920" s="32"/>
    </row>
    <row r="921" spans="1:6">
      <c r="A921" s="4"/>
      <c r="B921" s="6"/>
      <c r="C921" s="34"/>
      <c r="D921" s="37"/>
      <c r="E921" s="32"/>
      <c r="F921" s="32"/>
    </row>
    <row r="922" spans="1:6">
      <c r="A922" s="4"/>
      <c r="B922" s="6"/>
      <c r="C922" s="34"/>
      <c r="D922" s="37"/>
      <c r="E922" s="32"/>
      <c r="F922" s="32"/>
    </row>
    <row r="923" spans="1:6">
      <c r="A923" s="4"/>
      <c r="B923" s="6"/>
      <c r="C923" s="34"/>
      <c r="D923" s="37"/>
      <c r="E923" s="32"/>
      <c r="F923" s="32"/>
    </row>
    <row r="924" spans="1:6">
      <c r="A924" s="4"/>
      <c r="B924" s="6"/>
      <c r="C924" s="34"/>
      <c r="D924" s="37"/>
      <c r="E924" s="32"/>
      <c r="F924" s="32"/>
    </row>
    <row r="925" spans="1:6">
      <c r="A925" s="4"/>
      <c r="B925" s="6"/>
      <c r="C925" s="34"/>
      <c r="D925" s="37"/>
      <c r="E925" s="32"/>
      <c r="F925" s="32"/>
    </row>
    <row r="926" spans="1:6">
      <c r="A926" s="4"/>
      <c r="B926" s="6"/>
      <c r="C926" s="34"/>
      <c r="D926" s="37"/>
      <c r="E926" s="32"/>
      <c r="F926" s="32"/>
    </row>
    <row r="927" spans="1:6">
      <c r="A927" s="4"/>
      <c r="B927" s="6"/>
      <c r="C927" s="34"/>
      <c r="D927" s="37"/>
      <c r="E927" s="32"/>
      <c r="F927" s="32"/>
    </row>
    <row r="928" spans="1:6">
      <c r="A928" s="4"/>
      <c r="B928" s="6"/>
      <c r="C928" s="34"/>
      <c r="D928" s="37"/>
      <c r="E928" s="32"/>
      <c r="F928" s="32"/>
    </row>
    <row r="929" spans="1:6">
      <c r="A929" s="4"/>
      <c r="B929" s="6"/>
      <c r="C929" s="34"/>
      <c r="D929" s="37"/>
      <c r="E929" s="32"/>
      <c r="F929" s="32"/>
    </row>
    <row r="930" spans="1:6">
      <c r="A930" s="4"/>
      <c r="B930" s="6"/>
      <c r="C930" s="34"/>
      <c r="D930" s="37"/>
      <c r="E930" s="32"/>
      <c r="F930" s="32"/>
    </row>
    <row r="931" spans="1:6">
      <c r="A931" s="4"/>
      <c r="B931" s="6"/>
      <c r="C931" s="34"/>
      <c r="D931" s="37"/>
      <c r="E931" s="32"/>
      <c r="F931" s="32"/>
    </row>
    <row r="932" spans="1:6">
      <c r="A932" s="4"/>
      <c r="B932" s="6"/>
      <c r="C932" s="34"/>
      <c r="D932" s="37"/>
      <c r="E932" s="32"/>
      <c r="F932" s="32"/>
    </row>
    <row r="933" spans="1:6">
      <c r="A933" s="4"/>
      <c r="B933" s="6"/>
      <c r="C933" s="34"/>
      <c r="D933" s="37"/>
      <c r="E933" s="32"/>
      <c r="F933" s="32"/>
    </row>
    <row r="934" spans="1:6">
      <c r="A934" s="4"/>
      <c r="B934" s="6"/>
      <c r="C934" s="34"/>
      <c r="D934" s="37"/>
      <c r="E934" s="32"/>
      <c r="F934" s="32"/>
    </row>
    <row r="935" spans="1:6">
      <c r="A935" s="4"/>
      <c r="B935" s="6"/>
      <c r="C935" s="34"/>
      <c r="D935" s="37"/>
      <c r="E935" s="32"/>
      <c r="F935" s="32"/>
    </row>
    <row r="936" spans="1:6">
      <c r="A936" s="4"/>
      <c r="B936" s="6"/>
      <c r="C936" s="34"/>
      <c r="D936" s="37"/>
      <c r="E936" s="32"/>
      <c r="F936" s="32"/>
    </row>
    <row r="937" spans="1:6">
      <c r="A937" s="4"/>
      <c r="B937" s="6"/>
      <c r="C937" s="34"/>
      <c r="D937" s="37"/>
      <c r="E937" s="32"/>
      <c r="F937" s="32"/>
    </row>
    <row r="938" spans="1:6">
      <c r="A938" s="4"/>
      <c r="B938" s="6"/>
      <c r="C938" s="34"/>
      <c r="D938" s="37"/>
      <c r="E938" s="32"/>
      <c r="F938" s="32"/>
    </row>
    <row r="939" spans="1:6">
      <c r="A939" s="4"/>
      <c r="B939" s="6"/>
      <c r="C939" s="34"/>
      <c r="D939" s="37"/>
      <c r="E939" s="32"/>
      <c r="F939" s="32"/>
    </row>
    <row r="940" spans="1:6">
      <c r="A940" s="4"/>
      <c r="B940" s="6"/>
      <c r="C940" s="34"/>
      <c r="D940" s="37"/>
      <c r="E940" s="32"/>
      <c r="F940" s="32"/>
    </row>
    <row r="941" spans="1:6">
      <c r="A941" s="4"/>
      <c r="B941" s="6"/>
      <c r="C941" s="34"/>
      <c r="D941" s="37"/>
      <c r="E941" s="32"/>
      <c r="F941" s="32"/>
    </row>
    <row r="942" spans="1:6">
      <c r="A942" s="4"/>
      <c r="B942" s="6"/>
      <c r="C942" s="34"/>
      <c r="D942" s="37"/>
      <c r="E942" s="32"/>
      <c r="F942" s="32"/>
    </row>
    <row r="943" spans="1:6">
      <c r="A943" s="4"/>
      <c r="B943" s="6"/>
      <c r="C943" s="34"/>
      <c r="D943" s="37"/>
      <c r="E943" s="32"/>
      <c r="F943" s="32"/>
    </row>
    <row r="944" spans="1:6">
      <c r="A944" s="4"/>
      <c r="B944" s="6"/>
      <c r="C944" s="34"/>
      <c r="D944" s="37"/>
      <c r="E944" s="32"/>
      <c r="F944" s="32"/>
    </row>
    <row r="945" spans="1:6">
      <c r="A945" s="4"/>
      <c r="B945" s="6"/>
      <c r="C945" s="34"/>
      <c r="D945" s="37"/>
      <c r="E945" s="32"/>
      <c r="F945" s="32"/>
    </row>
    <row r="946" spans="1:6">
      <c r="A946" s="4"/>
      <c r="B946" s="6"/>
      <c r="C946" s="34"/>
      <c r="D946" s="37"/>
      <c r="E946" s="32"/>
      <c r="F946" s="32"/>
    </row>
    <row r="947" spans="1:6">
      <c r="A947" s="4"/>
      <c r="B947" s="6"/>
      <c r="C947" s="34"/>
      <c r="D947" s="37"/>
      <c r="E947" s="32"/>
      <c r="F947" s="32"/>
    </row>
    <row r="948" spans="1:6">
      <c r="A948" s="4"/>
      <c r="B948" s="6"/>
      <c r="C948" s="34"/>
      <c r="D948" s="37"/>
      <c r="E948" s="32"/>
      <c r="F948" s="32"/>
    </row>
    <row r="949" spans="1:6">
      <c r="A949" s="4"/>
      <c r="B949" s="6"/>
      <c r="C949" s="34"/>
      <c r="D949" s="37"/>
      <c r="E949" s="32"/>
      <c r="F949" s="32"/>
    </row>
    <row r="950" spans="1:6">
      <c r="A950" s="4"/>
      <c r="B950" s="6"/>
      <c r="C950" s="34"/>
      <c r="D950" s="37"/>
      <c r="E950" s="32"/>
      <c r="F950" s="32"/>
    </row>
    <row r="951" spans="1:6">
      <c r="A951" s="4"/>
      <c r="B951" s="6"/>
      <c r="C951" s="34"/>
      <c r="D951" s="37"/>
      <c r="E951" s="32"/>
      <c r="F951" s="32"/>
    </row>
    <row r="952" spans="1:6">
      <c r="A952" s="4"/>
      <c r="B952" s="6"/>
      <c r="C952" s="34"/>
      <c r="D952" s="37"/>
      <c r="E952" s="32"/>
      <c r="F952" s="32"/>
    </row>
    <row r="953" spans="1:6">
      <c r="A953" s="4"/>
      <c r="B953" s="6"/>
      <c r="C953" s="34"/>
      <c r="D953" s="37"/>
      <c r="E953" s="32"/>
      <c r="F953" s="32"/>
    </row>
    <row r="954" spans="1:6">
      <c r="A954" s="4"/>
      <c r="B954" s="6"/>
      <c r="C954" s="34"/>
      <c r="D954" s="37"/>
      <c r="E954" s="32"/>
      <c r="F954" s="32"/>
    </row>
    <row r="955" spans="1:6">
      <c r="A955" s="4"/>
      <c r="B955" s="6"/>
      <c r="C955" s="34"/>
      <c r="D955" s="37"/>
      <c r="E955" s="32"/>
      <c r="F955" s="32"/>
    </row>
    <row r="956" spans="1:6">
      <c r="A956" s="4"/>
      <c r="B956" s="6"/>
      <c r="C956" s="34"/>
      <c r="D956" s="37"/>
      <c r="E956" s="32"/>
      <c r="F956" s="32"/>
    </row>
    <row r="957" spans="1:6">
      <c r="A957" s="4"/>
      <c r="B957" s="6"/>
      <c r="C957" s="34"/>
      <c r="D957" s="37"/>
      <c r="E957" s="32"/>
      <c r="F957" s="32"/>
    </row>
    <row r="958" spans="1:6">
      <c r="A958" s="4"/>
      <c r="B958" s="6"/>
      <c r="C958" s="34"/>
      <c r="D958" s="37"/>
      <c r="E958" s="32"/>
      <c r="F958" s="32"/>
    </row>
    <row r="959" spans="1:6">
      <c r="A959" s="4"/>
      <c r="B959" s="6"/>
      <c r="C959" s="34"/>
      <c r="D959" s="37"/>
      <c r="E959" s="32"/>
      <c r="F959" s="32"/>
    </row>
    <row r="960" spans="1:6">
      <c r="A960" s="4"/>
      <c r="B960" s="6"/>
      <c r="C960" s="34"/>
      <c r="D960" s="37"/>
      <c r="E960" s="32"/>
      <c r="F960" s="32"/>
    </row>
    <row r="961" spans="1:6">
      <c r="A961" s="4"/>
      <c r="B961" s="6"/>
      <c r="C961" s="34"/>
      <c r="D961" s="37"/>
      <c r="E961" s="32"/>
      <c r="F961" s="32"/>
    </row>
    <row r="962" spans="1:6">
      <c r="A962" s="4"/>
      <c r="B962" s="6"/>
      <c r="C962" s="34"/>
      <c r="D962" s="37"/>
      <c r="E962" s="32"/>
      <c r="F962" s="32"/>
    </row>
    <row r="963" spans="1:6">
      <c r="A963" s="4"/>
      <c r="B963" s="6"/>
      <c r="C963" s="34"/>
      <c r="D963" s="37"/>
      <c r="E963" s="32"/>
      <c r="F963" s="32"/>
    </row>
    <row r="964" spans="1:6">
      <c r="A964" s="4"/>
      <c r="B964" s="6"/>
      <c r="C964" s="34"/>
      <c r="D964" s="37"/>
      <c r="E964" s="32"/>
      <c r="F964" s="32"/>
    </row>
    <row r="965" spans="1:6">
      <c r="A965" s="4"/>
      <c r="B965" s="6"/>
      <c r="C965" s="34"/>
      <c r="D965" s="37"/>
      <c r="E965" s="32"/>
      <c r="F965" s="32"/>
    </row>
    <row r="966" spans="1:6">
      <c r="A966" s="4"/>
      <c r="B966" s="6"/>
      <c r="C966" s="34"/>
      <c r="D966" s="37"/>
      <c r="E966" s="32"/>
      <c r="F966" s="32"/>
    </row>
    <row r="967" spans="1:6">
      <c r="A967" s="4"/>
      <c r="B967" s="6"/>
      <c r="C967" s="34"/>
      <c r="D967" s="37"/>
      <c r="E967" s="32"/>
      <c r="F967" s="32"/>
    </row>
    <row r="968" spans="1:6">
      <c r="A968" s="4"/>
      <c r="B968" s="6"/>
      <c r="C968" s="34"/>
      <c r="D968" s="37"/>
      <c r="E968" s="32"/>
      <c r="F968" s="32"/>
    </row>
    <row r="969" spans="1:6">
      <c r="A969" s="4"/>
      <c r="B969" s="6"/>
      <c r="C969" s="34"/>
      <c r="D969" s="37"/>
      <c r="E969" s="32"/>
      <c r="F969" s="32"/>
    </row>
    <row r="970" spans="1:6">
      <c r="A970" s="4"/>
      <c r="B970" s="6"/>
      <c r="C970" s="34"/>
      <c r="D970" s="37"/>
      <c r="E970" s="32"/>
      <c r="F970" s="32"/>
    </row>
    <row r="971" spans="1:6">
      <c r="A971" s="4"/>
      <c r="B971" s="6"/>
      <c r="C971" s="34"/>
      <c r="D971" s="37"/>
      <c r="E971" s="32"/>
      <c r="F971" s="32"/>
    </row>
    <row r="972" spans="1:6">
      <c r="A972" s="4"/>
      <c r="B972" s="6"/>
      <c r="C972" s="34"/>
      <c r="D972" s="37"/>
      <c r="E972" s="32"/>
      <c r="F972" s="32"/>
    </row>
    <row r="973" spans="1:6">
      <c r="A973" s="4"/>
      <c r="B973" s="6"/>
      <c r="C973" s="34"/>
      <c r="D973" s="37"/>
      <c r="E973" s="32"/>
      <c r="F973" s="32"/>
    </row>
    <row r="974" spans="1:6">
      <c r="A974" s="4"/>
      <c r="B974" s="6"/>
      <c r="C974" s="34"/>
      <c r="D974" s="37"/>
      <c r="E974" s="32"/>
      <c r="F974" s="32"/>
    </row>
    <row r="975" spans="1:6">
      <c r="A975" s="4"/>
      <c r="B975" s="6"/>
      <c r="C975" s="34"/>
      <c r="D975" s="37"/>
      <c r="E975" s="32"/>
      <c r="F975" s="32"/>
    </row>
    <row r="976" spans="1:6">
      <c r="A976" s="4"/>
      <c r="B976" s="6"/>
      <c r="C976" s="34"/>
      <c r="D976" s="37"/>
      <c r="E976" s="32"/>
      <c r="F976" s="32"/>
    </row>
    <row r="977" spans="1:6">
      <c r="A977" s="4"/>
      <c r="B977" s="6"/>
      <c r="C977" s="34"/>
      <c r="D977" s="37"/>
      <c r="E977" s="32"/>
      <c r="F977" s="32"/>
    </row>
    <row r="978" spans="1:6">
      <c r="A978" s="4"/>
      <c r="B978" s="6"/>
      <c r="C978" s="34"/>
      <c r="D978" s="37"/>
      <c r="E978" s="32"/>
      <c r="F978" s="32"/>
    </row>
    <row r="979" spans="1:6">
      <c r="A979" s="4"/>
      <c r="B979" s="6"/>
      <c r="C979" s="34"/>
      <c r="D979" s="37"/>
      <c r="E979" s="32"/>
      <c r="F979" s="32"/>
    </row>
    <row r="980" spans="1:6">
      <c r="A980" s="4"/>
      <c r="B980" s="6"/>
      <c r="C980" s="34"/>
      <c r="D980" s="37"/>
      <c r="E980" s="32"/>
      <c r="F980" s="32"/>
    </row>
    <row r="981" spans="1:6">
      <c r="A981" s="4"/>
      <c r="B981" s="6"/>
      <c r="C981" s="34"/>
      <c r="D981" s="37"/>
      <c r="E981" s="32"/>
      <c r="F981" s="32"/>
    </row>
    <row r="982" spans="1:6">
      <c r="A982" s="4"/>
      <c r="B982" s="6"/>
      <c r="C982" s="34"/>
      <c r="D982" s="37"/>
      <c r="E982" s="32"/>
      <c r="F982" s="32"/>
    </row>
    <row r="983" spans="1:6">
      <c r="A983" s="4"/>
      <c r="B983" s="6"/>
      <c r="C983" s="34"/>
      <c r="D983" s="37"/>
      <c r="E983" s="32"/>
      <c r="F983" s="32"/>
    </row>
    <row r="984" spans="1:6">
      <c r="A984" s="4"/>
      <c r="B984" s="6"/>
      <c r="C984" s="34"/>
      <c r="D984" s="37"/>
      <c r="E984" s="32"/>
      <c r="F984" s="32"/>
    </row>
    <row r="985" spans="1:6">
      <c r="A985" s="4"/>
      <c r="B985" s="6"/>
      <c r="C985" s="34"/>
      <c r="D985" s="37"/>
      <c r="E985" s="32"/>
      <c r="F985" s="32"/>
    </row>
    <row r="986" spans="1:6">
      <c r="A986" s="4"/>
      <c r="B986" s="6"/>
      <c r="C986" s="34"/>
      <c r="D986" s="37"/>
      <c r="E986" s="32"/>
      <c r="F986" s="32"/>
    </row>
    <row r="987" spans="1:6">
      <c r="A987" s="4"/>
      <c r="B987" s="6"/>
      <c r="C987" s="34"/>
      <c r="D987" s="37"/>
      <c r="E987" s="32"/>
      <c r="F987" s="32"/>
    </row>
    <row r="988" spans="1:6">
      <c r="A988" s="4"/>
      <c r="B988" s="6"/>
      <c r="C988" s="34"/>
      <c r="D988" s="37"/>
      <c r="E988" s="32"/>
      <c r="F988" s="32"/>
    </row>
    <row r="989" spans="1:6">
      <c r="A989" s="4"/>
      <c r="B989" s="6"/>
      <c r="C989" s="34"/>
      <c r="D989" s="37"/>
      <c r="E989" s="32"/>
      <c r="F989" s="32"/>
    </row>
    <row r="990" spans="1:6">
      <c r="A990" s="4"/>
      <c r="B990" s="6"/>
      <c r="C990" s="34"/>
      <c r="D990" s="37"/>
      <c r="E990" s="32"/>
      <c r="F990" s="32"/>
    </row>
    <row r="991" spans="1:6">
      <c r="A991" s="4"/>
      <c r="B991" s="6"/>
      <c r="C991" s="34"/>
      <c r="D991" s="37"/>
      <c r="E991" s="32"/>
      <c r="F991" s="32"/>
    </row>
    <row r="992" spans="1:6">
      <c r="A992" s="4"/>
      <c r="B992" s="6"/>
      <c r="C992" s="34"/>
      <c r="D992" s="37"/>
      <c r="E992" s="32"/>
      <c r="F992" s="32"/>
    </row>
    <row r="993" spans="1:6">
      <c r="A993" s="4"/>
      <c r="B993" s="6"/>
      <c r="C993" s="34"/>
      <c r="D993" s="37"/>
      <c r="E993" s="32"/>
      <c r="F993" s="32"/>
    </row>
    <row r="994" spans="1:6">
      <c r="A994" s="4"/>
      <c r="B994" s="6"/>
      <c r="C994" s="34"/>
      <c r="D994" s="37"/>
      <c r="E994" s="32"/>
      <c r="F994" s="32"/>
    </row>
    <row r="995" spans="1:6">
      <c r="A995" s="4"/>
      <c r="B995" s="6"/>
      <c r="C995" s="34"/>
      <c r="D995" s="37"/>
      <c r="E995" s="32"/>
      <c r="F995" s="32"/>
    </row>
    <row r="996" spans="1:6">
      <c r="A996" s="4"/>
      <c r="B996" s="6"/>
      <c r="C996" s="34"/>
      <c r="D996" s="37"/>
      <c r="E996" s="32"/>
      <c r="F996" s="32"/>
    </row>
    <row r="997" spans="1:6">
      <c r="A997" s="4"/>
      <c r="B997" s="6"/>
      <c r="C997" s="34"/>
      <c r="D997" s="37"/>
      <c r="E997" s="32"/>
      <c r="F997" s="32"/>
    </row>
    <row r="998" spans="1:6">
      <c r="A998" s="4"/>
      <c r="B998" s="6"/>
      <c r="C998" s="34"/>
      <c r="D998" s="37"/>
      <c r="E998" s="32"/>
      <c r="F998" s="32"/>
    </row>
    <row r="999" spans="1:6">
      <c r="A999" s="4"/>
      <c r="B999" s="6"/>
      <c r="C999" s="34"/>
      <c r="D999" s="37"/>
      <c r="E999" s="32"/>
      <c r="F999" s="32"/>
    </row>
    <row r="1000" spans="1:6">
      <c r="A1000" s="4"/>
      <c r="B1000" s="6"/>
      <c r="C1000" s="34"/>
      <c r="D1000" s="37"/>
      <c r="E1000" s="32"/>
      <c r="F1000" s="32"/>
    </row>
    <row r="1001" spans="1:6">
      <c r="A1001" s="4"/>
      <c r="B1001" s="6"/>
      <c r="C1001" s="34"/>
      <c r="D1001" s="37"/>
      <c r="E1001" s="32"/>
      <c r="F1001" s="32"/>
    </row>
    <row r="1002" spans="1:6">
      <c r="A1002" s="4"/>
      <c r="B1002" s="6"/>
      <c r="C1002" s="34"/>
      <c r="D1002" s="37"/>
      <c r="E1002" s="32"/>
      <c r="F1002" s="32"/>
    </row>
    <row r="1003" spans="1:6">
      <c r="A1003" s="4"/>
      <c r="B1003" s="6"/>
      <c r="C1003" s="34"/>
      <c r="D1003" s="37"/>
      <c r="E1003" s="32"/>
      <c r="F1003" s="32"/>
    </row>
    <row r="1004" spans="1:6">
      <c r="A1004" s="4"/>
      <c r="B1004" s="6"/>
      <c r="C1004" s="34"/>
      <c r="D1004" s="37"/>
      <c r="E1004" s="32"/>
      <c r="F1004" s="32"/>
    </row>
    <row r="1005" spans="1:6">
      <c r="A1005" s="4"/>
      <c r="B1005" s="6"/>
      <c r="C1005" s="34"/>
      <c r="D1005" s="37"/>
      <c r="E1005" s="32"/>
      <c r="F1005" s="32"/>
    </row>
    <row r="1006" spans="1:6">
      <c r="A1006" s="4"/>
      <c r="B1006" s="6"/>
      <c r="C1006" s="34"/>
      <c r="D1006" s="37"/>
      <c r="E1006" s="32"/>
      <c r="F1006" s="32"/>
    </row>
    <row r="1007" spans="1:6">
      <c r="A1007" s="4"/>
      <c r="B1007" s="6"/>
      <c r="C1007" s="34"/>
      <c r="D1007" s="37"/>
      <c r="E1007" s="32"/>
      <c r="F1007" s="32"/>
    </row>
    <row r="1008" spans="1:6">
      <c r="A1008" s="4"/>
      <c r="B1008" s="6"/>
      <c r="C1008" s="34"/>
      <c r="D1008" s="37"/>
      <c r="E1008" s="32"/>
      <c r="F1008" s="32"/>
    </row>
    <row r="1009" spans="1:6">
      <c r="A1009" s="4"/>
      <c r="B1009" s="6"/>
      <c r="C1009" s="34"/>
      <c r="D1009" s="37"/>
      <c r="E1009" s="32"/>
      <c r="F1009" s="32"/>
    </row>
    <row r="1010" spans="1:6">
      <c r="A1010" s="4"/>
      <c r="B1010" s="6"/>
      <c r="C1010" s="34"/>
      <c r="D1010" s="37"/>
      <c r="E1010" s="32"/>
      <c r="F1010" s="32"/>
    </row>
    <row r="1011" spans="1:6">
      <c r="A1011" s="4"/>
      <c r="B1011" s="6"/>
      <c r="C1011" s="34"/>
      <c r="D1011" s="37"/>
      <c r="E1011" s="32"/>
      <c r="F1011" s="32"/>
    </row>
    <row r="1012" spans="1:6">
      <c r="A1012" s="4"/>
      <c r="B1012" s="6"/>
      <c r="C1012" s="34"/>
      <c r="D1012" s="37"/>
      <c r="E1012" s="32"/>
      <c r="F1012" s="32"/>
    </row>
    <row r="1013" spans="1:6">
      <c r="A1013" s="4"/>
      <c r="B1013" s="6"/>
      <c r="C1013" s="34"/>
      <c r="D1013" s="37"/>
      <c r="E1013" s="32"/>
      <c r="F1013" s="32"/>
    </row>
    <row r="1014" spans="1:6">
      <c r="A1014" s="4"/>
      <c r="B1014" s="6"/>
      <c r="C1014" s="34"/>
      <c r="D1014" s="37"/>
      <c r="E1014" s="32"/>
      <c r="F1014" s="32"/>
    </row>
    <row r="1015" spans="1:6">
      <c r="A1015" s="4"/>
      <c r="B1015" s="6"/>
      <c r="C1015" s="34"/>
      <c r="D1015" s="37"/>
      <c r="E1015" s="32"/>
      <c r="F1015" s="32"/>
    </row>
    <row r="1016" spans="1:6">
      <c r="A1016" s="4"/>
      <c r="B1016" s="6"/>
      <c r="C1016" s="34"/>
      <c r="D1016" s="37"/>
      <c r="E1016" s="32"/>
      <c r="F1016" s="32"/>
    </row>
    <row r="1017" spans="1:6">
      <c r="A1017" s="4"/>
      <c r="B1017" s="6"/>
      <c r="C1017" s="34"/>
      <c r="D1017" s="37"/>
      <c r="E1017" s="32"/>
      <c r="F1017" s="32"/>
    </row>
    <row r="1018" spans="1:6">
      <c r="A1018" s="4"/>
      <c r="B1018" s="6"/>
      <c r="C1018" s="34"/>
      <c r="D1018" s="37"/>
      <c r="E1018" s="32"/>
      <c r="F1018" s="32"/>
    </row>
    <row r="1019" spans="1:6">
      <c r="A1019" s="4"/>
      <c r="B1019" s="6"/>
      <c r="C1019" s="34"/>
      <c r="D1019" s="37"/>
      <c r="E1019" s="32"/>
      <c r="F1019" s="32"/>
    </row>
    <row r="1020" spans="1:6">
      <c r="A1020" s="4"/>
      <c r="B1020" s="6"/>
      <c r="C1020" s="34"/>
      <c r="D1020" s="37"/>
      <c r="E1020" s="32"/>
      <c r="F1020" s="32"/>
    </row>
    <row r="1021" spans="1:6">
      <c r="A1021" s="4"/>
      <c r="B1021" s="6"/>
      <c r="C1021" s="34"/>
      <c r="D1021" s="37"/>
      <c r="E1021" s="32"/>
      <c r="F1021" s="32"/>
    </row>
    <row r="1022" spans="1:6">
      <c r="A1022" s="4"/>
      <c r="B1022" s="6"/>
      <c r="C1022" s="34"/>
      <c r="D1022" s="37"/>
      <c r="E1022" s="32"/>
      <c r="F1022" s="32"/>
    </row>
    <row r="1023" spans="1:6">
      <c r="A1023" s="4"/>
      <c r="B1023" s="6"/>
      <c r="C1023" s="34"/>
      <c r="D1023" s="37"/>
      <c r="E1023" s="32"/>
      <c r="F1023" s="32"/>
    </row>
    <row r="1024" spans="1:6">
      <c r="A1024" s="4"/>
      <c r="B1024" s="6"/>
      <c r="C1024" s="34"/>
      <c r="D1024" s="37"/>
      <c r="E1024" s="32"/>
      <c r="F1024" s="32"/>
    </row>
    <row r="1025" spans="1:6">
      <c r="A1025" s="4"/>
      <c r="B1025" s="6"/>
      <c r="C1025" s="34"/>
      <c r="D1025" s="37"/>
      <c r="E1025" s="32"/>
      <c r="F1025" s="32"/>
    </row>
    <row r="1026" spans="1:6">
      <c r="A1026" s="4"/>
      <c r="B1026" s="6"/>
      <c r="C1026" s="34"/>
      <c r="D1026" s="37"/>
      <c r="E1026" s="32"/>
      <c r="F1026" s="32"/>
    </row>
    <row r="1027" spans="1:6">
      <c r="A1027" s="4"/>
      <c r="B1027" s="6"/>
      <c r="C1027" s="34"/>
      <c r="D1027" s="37"/>
      <c r="E1027" s="32"/>
      <c r="F1027" s="32"/>
    </row>
    <row r="1028" spans="1:6">
      <c r="A1028" s="4"/>
      <c r="B1028" s="6"/>
      <c r="C1028" s="34"/>
      <c r="D1028" s="37"/>
      <c r="E1028" s="32"/>
      <c r="F1028" s="32"/>
    </row>
    <row r="1029" spans="1:6">
      <c r="A1029" s="4"/>
      <c r="B1029" s="6"/>
      <c r="C1029" s="34"/>
      <c r="D1029" s="37"/>
      <c r="E1029" s="32"/>
      <c r="F1029" s="32"/>
    </row>
    <row r="1030" spans="1:6">
      <c r="A1030" s="4"/>
      <c r="B1030" s="6"/>
      <c r="C1030" s="34"/>
      <c r="D1030" s="37"/>
      <c r="E1030" s="32"/>
      <c r="F1030" s="32"/>
    </row>
    <row r="1031" spans="1:6">
      <c r="A1031" s="4"/>
      <c r="B1031" s="6"/>
      <c r="C1031" s="34"/>
      <c r="D1031" s="37"/>
      <c r="E1031" s="32"/>
      <c r="F1031" s="32"/>
    </row>
    <row r="1032" spans="1:6">
      <c r="A1032" s="4"/>
      <c r="B1032" s="6"/>
      <c r="C1032" s="34"/>
      <c r="D1032" s="37"/>
      <c r="E1032" s="32"/>
      <c r="F1032" s="32"/>
    </row>
    <row r="1033" spans="1:6">
      <c r="A1033" s="4"/>
      <c r="B1033" s="6"/>
      <c r="C1033" s="34"/>
      <c r="D1033" s="37"/>
      <c r="E1033" s="32"/>
      <c r="F1033" s="32"/>
    </row>
    <row r="1034" spans="1:6">
      <c r="A1034" s="4"/>
      <c r="B1034" s="6"/>
      <c r="C1034" s="34"/>
      <c r="D1034" s="37"/>
      <c r="E1034" s="32"/>
      <c r="F1034" s="32"/>
    </row>
    <row r="1035" spans="1:6">
      <c r="A1035" s="4"/>
      <c r="B1035" s="6"/>
      <c r="C1035" s="34"/>
      <c r="D1035" s="37"/>
      <c r="E1035" s="32"/>
      <c r="F1035" s="32"/>
    </row>
    <row r="1036" spans="1:6">
      <c r="A1036" s="4"/>
      <c r="B1036" s="6"/>
      <c r="C1036" s="34"/>
      <c r="D1036" s="37"/>
      <c r="E1036" s="32"/>
      <c r="F1036" s="32"/>
    </row>
    <row r="1037" spans="1:6">
      <c r="A1037" s="4"/>
      <c r="B1037" s="6"/>
      <c r="C1037" s="34"/>
      <c r="D1037" s="37"/>
      <c r="E1037" s="32"/>
      <c r="F1037" s="32"/>
    </row>
    <row r="1038" spans="1:6">
      <c r="A1038" s="4"/>
      <c r="B1038" s="6"/>
      <c r="C1038" s="34"/>
      <c r="D1038" s="37"/>
      <c r="E1038" s="32"/>
      <c r="F1038" s="32"/>
    </row>
    <row r="1039" spans="1:6">
      <c r="A1039" s="4"/>
      <c r="B1039" s="6"/>
      <c r="C1039" s="34"/>
      <c r="D1039" s="37"/>
      <c r="E1039" s="32"/>
      <c r="F1039" s="32"/>
    </row>
    <row r="1040" spans="1:6">
      <c r="A1040" s="4"/>
      <c r="B1040" s="6"/>
      <c r="C1040" s="34"/>
      <c r="D1040" s="37"/>
      <c r="E1040" s="32"/>
      <c r="F1040" s="32"/>
    </row>
    <row r="1041" spans="1:6">
      <c r="A1041" s="4"/>
      <c r="B1041" s="6"/>
      <c r="C1041" s="34"/>
      <c r="D1041" s="37"/>
      <c r="E1041" s="32"/>
      <c r="F1041" s="32"/>
    </row>
    <row r="1042" spans="1:6">
      <c r="A1042" s="4"/>
      <c r="B1042" s="6"/>
      <c r="C1042" s="34"/>
      <c r="D1042" s="37"/>
      <c r="E1042" s="32"/>
      <c r="F1042" s="32"/>
    </row>
    <row r="1043" spans="1:6">
      <c r="A1043" s="4"/>
      <c r="B1043" s="6"/>
      <c r="C1043" s="34"/>
      <c r="D1043" s="37"/>
      <c r="E1043" s="32"/>
      <c r="F1043" s="32"/>
    </row>
    <row r="1044" spans="1:6">
      <c r="A1044" s="4"/>
      <c r="B1044" s="6"/>
      <c r="C1044" s="34"/>
      <c r="D1044" s="37"/>
      <c r="E1044" s="32"/>
      <c r="F1044" s="32"/>
    </row>
    <row r="1045" spans="1:6">
      <c r="A1045" s="4"/>
      <c r="B1045" s="6"/>
      <c r="C1045" s="34"/>
      <c r="D1045" s="37"/>
      <c r="E1045" s="32"/>
      <c r="F1045" s="32"/>
    </row>
    <row r="1046" spans="1:6">
      <c r="A1046" s="4"/>
      <c r="B1046" s="6"/>
      <c r="C1046" s="34"/>
      <c r="D1046" s="37"/>
      <c r="E1046" s="32"/>
      <c r="F1046" s="32"/>
    </row>
    <row r="1047" spans="1:6">
      <c r="A1047" s="4"/>
      <c r="B1047" s="6"/>
      <c r="C1047" s="34"/>
      <c r="D1047" s="37"/>
      <c r="E1047" s="32"/>
      <c r="F1047" s="32"/>
    </row>
    <row r="1048" spans="1:6">
      <c r="A1048" s="4"/>
      <c r="B1048" s="6"/>
      <c r="C1048" s="34"/>
      <c r="D1048" s="37"/>
      <c r="E1048" s="32"/>
      <c r="F1048" s="32"/>
    </row>
    <row r="1049" spans="1:6">
      <c r="A1049" s="4"/>
      <c r="B1049" s="6"/>
      <c r="C1049" s="34"/>
      <c r="D1049" s="37"/>
      <c r="E1049" s="32"/>
      <c r="F1049" s="32"/>
    </row>
    <row r="1050" spans="1:6">
      <c r="A1050" s="4"/>
      <c r="B1050" s="6"/>
      <c r="C1050" s="34"/>
      <c r="D1050" s="37"/>
      <c r="E1050" s="32"/>
      <c r="F1050" s="32"/>
    </row>
    <row r="1051" spans="1:6">
      <c r="A1051" s="4"/>
      <c r="B1051" s="6"/>
      <c r="C1051" s="34"/>
      <c r="D1051" s="37"/>
      <c r="E1051" s="32"/>
      <c r="F1051" s="32"/>
    </row>
    <row r="1052" spans="1:6">
      <c r="A1052" s="4"/>
      <c r="B1052" s="6"/>
      <c r="C1052" s="34"/>
      <c r="D1052" s="37"/>
      <c r="E1052" s="32"/>
      <c r="F1052" s="32"/>
    </row>
    <row r="1053" spans="1:6">
      <c r="A1053" s="4"/>
      <c r="B1053" s="6"/>
      <c r="C1053" s="34"/>
      <c r="D1053" s="37"/>
      <c r="E1053" s="32"/>
      <c r="F1053" s="32"/>
    </row>
    <row r="1054" spans="1:6">
      <c r="A1054" s="4"/>
      <c r="B1054" s="6"/>
      <c r="C1054" s="34"/>
      <c r="D1054" s="37"/>
      <c r="E1054" s="32"/>
      <c r="F1054" s="32"/>
    </row>
    <row r="1055" spans="1:6">
      <c r="A1055" s="4"/>
      <c r="B1055" s="6"/>
      <c r="C1055" s="34"/>
      <c r="D1055" s="37"/>
      <c r="E1055" s="32"/>
      <c r="F1055" s="32"/>
    </row>
    <row r="1056" spans="1:6">
      <c r="A1056" s="4"/>
      <c r="B1056" s="6"/>
      <c r="C1056" s="34"/>
      <c r="D1056" s="37"/>
      <c r="E1056" s="32"/>
      <c r="F1056" s="32"/>
    </row>
    <row r="1057" spans="1:6">
      <c r="A1057" s="4"/>
      <c r="B1057" s="6"/>
      <c r="C1057" s="34"/>
      <c r="D1057" s="37"/>
      <c r="E1057" s="32"/>
      <c r="F1057" s="32"/>
    </row>
    <row r="1058" spans="1:6">
      <c r="A1058" s="4"/>
      <c r="B1058" s="6"/>
      <c r="C1058" s="34"/>
      <c r="D1058" s="37"/>
      <c r="E1058" s="32"/>
      <c r="F1058" s="32"/>
    </row>
    <row r="1059" spans="1:6">
      <c r="A1059" s="4"/>
      <c r="B1059" s="6"/>
      <c r="C1059" s="34"/>
      <c r="D1059" s="37"/>
      <c r="E1059" s="32"/>
      <c r="F1059" s="32"/>
    </row>
    <row r="1060" spans="1:6">
      <c r="A1060" s="4"/>
      <c r="B1060" s="6"/>
      <c r="C1060" s="34"/>
      <c r="D1060" s="37"/>
      <c r="E1060" s="32"/>
      <c r="F1060" s="32"/>
    </row>
    <row r="1061" spans="1:6">
      <c r="A1061" s="4"/>
      <c r="B1061" s="6"/>
      <c r="C1061" s="34"/>
      <c r="D1061" s="37"/>
      <c r="E1061" s="32"/>
      <c r="F1061" s="32"/>
    </row>
    <row r="1062" spans="1:6">
      <c r="A1062" s="4"/>
      <c r="B1062" s="6"/>
      <c r="C1062" s="34"/>
      <c r="D1062" s="37"/>
      <c r="E1062" s="32"/>
      <c r="F1062" s="32"/>
    </row>
    <row r="1063" spans="1:6">
      <c r="A1063" s="4"/>
      <c r="B1063" s="6"/>
      <c r="C1063" s="34"/>
      <c r="D1063" s="37"/>
      <c r="E1063" s="32"/>
      <c r="F1063" s="32"/>
    </row>
    <row r="1064" spans="1:6">
      <c r="A1064" s="4"/>
      <c r="B1064" s="6"/>
      <c r="C1064" s="34"/>
      <c r="D1064" s="37"/>
      <c r="E1064" s="32"/>
      <c r="F1064" s="32"/>
    </row>
    <row r="1065" spans="1:6">
      <c r="A1065" s="4"/>
      <c r="B1065" s="6"/>
      <c r="C1065" s="34"/>
      <c r="D1065" s="37"/>
      <c r="E1065" s="32"/>
      <c r="F1065" s="32"/>
    </row>
    <row r="1066" spans="1:6">
      <c r="A1066" s="4"/>
      <c r="B1066" s="6"/>
      <c r="C1066" s="34"/>
      <c r="D1066" s="37"/>
      <c r="E1066" s="32"/>
      <c r="F1066" s="32"/>
    </row>
    <row r="1067" spans="1:6">
      <c r="A1067" s="4"/>
      <c r="B1067" s="6"/>
      <c r="C1067" s="34"/>
      <c r="D1067" s="37"/>
      <c r="E1067" s="32"/>
      <c r="F1067" s="32"/>
    </row>
    <row r="1068" spans="1:6">
      <c r="A1068" s="4"/>
      <c r="B1068" s="6"/>
      <c r="C1068" s="34"/>
      <c r="D1068" s="37"/>
      <c r="E1068" s="32"/>
      <c r="F1068" s="32"/>
    </row>
    <row r="1069" spans="1:6">
      <c r="A1069" s="4"/>
      <c r="B1069" s="6"/>
      <c r="C1069" s="34"/>
      <c r="D1069" s="37"/>
      <c r="E1069" s="32"/>
      <c r="F1069" s="32"/>
    </row>
    <row r="1070" spans="1:6">
      <c r="A1070" s="4"/>
      <c r="B1070" s="6"/>
      <c r="C1070" s="34"/>
      <c r="D1070" s="37"/>
      <c r="E1070" s="32"/>
      <c r="F1070" s="32"/>
    </row>
    <row r="1071" spans="1:6">
      <c r="A1071" s="4"/>
      <c r="B1071" s="6"/>
      <c r="C1071" s="34"/>
      <c r="D1071" s="37"/>
      <c r="E1071" s="32"/>
      <c r="F1071" s="32"/>
    </row>
    <row r="1072" spans="1:6">
      <c r="A1072" s="4"/>
      <c r="B1072" s="6"/>
      <c r="C1072" s="34"/>
      <c r="D1072" s="37"/>
      <c r="E1072" s="32"/>
      <c r="F1072" s="32"/>
    </row>
    <row r="1073" spans="1:6">
      <c r="A1073" s="4"/>
      <c r="B1073" s="6"/>
      <c r="C1073" s="34"/>
      <c r="D1073" s="37"/>
      <c r="E1073" s="32"/>
      <c r="F1073" s="32"/>
    </row>
    <row r="1074" spans="1:6">
      <c r="A1074" s="4"/>
      <c r="B1074" s="6"/>
      <c r="C1074" s="34"/>
      <c r="D1074" s="37"/>
      <c r="E1074" s="32"/>
      <c r="F1074" s="32"/>
    </row>
    <row r="1075" spans="1:6">
      <c r="A1075" s="4"/>
      <c r="B1075" s="6"/>
      <c r="C1075" s="34"/>
      <c r="D1075" s="37"/>
      <c r="E1075" s="32"/>
      <c r="F1075" s="32"/>
    </row>
    <row r="1076" spans="1:6">
      <c r="A1076" s="4"/>
      <c r="B1076" s="6"/>
      <c r="C1076" s="34"/>
      <c r="D1076" s="37"/>
      <c r="E1076" s="32"/>
      <c r="F1076" s="32"/>
    </row>
    <row r="1077" spans="1:6">
      <c r="A1077" s="4"/>
      <c r="B1077" s="6"/>
      <c r="C1077" s="34"/>
      <c r="D1077" s="37"/>
      <c r="E1077" s="32"/>
      <c r="F1077" s="32"/>
    </row>
    <row r="1078" spans="1:6">
      <c r="A1078" s="4"/>
      <c r="B1078" s="6"/>
      <c r="C1078" s="34"/>
      <c r="D1078" s="37"/>
      <c r="E1078" s="32"/>
      <c r="F1078" s="32"/>
    </row>
    <row r="1079" spans="1:6">
      <c r="A1079" s="4"/>
      <c r="B1079" s="6"/>
      <c r="C1079" s="34"/>
      <c r="D1079" s="37"/>
      <c r="E1079" s="32"/>
      <c r="F1079" s="32"/>
    </row>
    <row r="1080" spans="1:6">
      <c r="A1080" s="4"/>
      <c r="B1080" s="6"/>
      <c r="C1080" s="34"/>
      <c r="D1080" s="37"/>
      <c r="E1080" s="32"/>
      <c r="F1080" s="32"/>
    </row>
    <row r="1081" spans="1:6">
      <c r="A1081" s="4"/>
      <c r="B1081" s="6"/>
      <c r="C1081" s="34"/>
      <c r="D1081" s="37"/>
      <c r="E1081" s="32"/>
      <c r="F1081" s="32"/>
    </row>
    <row r="1082" spans="1:6">
      <c r="A1082" s="4"/>
      <c r="B1082" s="6"/>
      <c r="C1082" s="34"/>
      <c r="D1082" s="37"/>
      <c r="E1082" s="32"/>
      <c r="F1082" s="32"/>
    </row>
    <row r="1083" spans="1:6">
      <c r="A1083" s="4"/>
      <c r="B1083" s="6"/>
      <c r="C1083" s="34"/>
      <c r="D1083" s="37"/>
      <c r="E1083" s="32"/>
      <c r="F1083" s="32"/>
    </row>
    <row r="1084" spans="1:6">
      <c r="A1084" s="4"/>
      <c r="B1084" s="6"/>
      <c r="C1084" s="34"/>
      <c r="D1084" s="37"/>
      <c r="E1084" s="32"/>
      <c r="F1084" s="32"/>
    </row>
    <row r="1085" spans="1:6">
      <c r="A1085" s="4"/>
      <c r="B1085" s="6"/>
      <c r="C1085" s="34"/>
      <c r="D1085" s="37"/>
      <c r="E1085" s="32"/>
      <c r="F1085" s="32"/>
    </row>
    <row r="1086" spans="1:6">
      <c r="A1086" s="4"/>
      <c r="B1086" s="6"/>
      <c r="C1086" s="34"/>
      <c r="D1086" s="37"/>
      <c r="E1086" s="32"/>
      <c r="F1086" s="32"/>
    </row>
    <row r="1087" spans="1:6">
      <c r="A1087" s="4"/>
      <c r="B1087" s="6"/>
      <c r="C1087" s="34"/>
      <c r="D1087" s="37"/>
      <c r="E1087" s="32"/>
      <c r="F1087" s="32"/>
    </row>
    <row r="1088" spans="1:6">
      <c r="A1088" s="4"/>
      <c r="B1088" s="6"/>
      <c r="C1088" s="34"/>
      <c r="D1088" s="37"/>
      <c r="E1088" s="32"/>
      <c r="F1088" s="32"/>
    </row>
    <row r="1089" spans="1:6">
      <c r="A1089" s="4"/>
      <c r="B1089" s="6"/>
      <c r="C1089" s="34"/>
      <c r="D1089" s="37"/>
      <c r="E1089" s="32"/>
      <c r="F1089" s="32"/>
    </row>
    <row r="1090" spans="1:6">
      <c r="A1090" s="4"/>
      <c r="B1090" s="6"/>
      <c r="C1090" s="34"/>
      <c r="D1090" s="37"/>
      <c r="E1090" s="32"/>
      <c r="F1090" s="32"/>
    </row>
    <row r="1091" spans="1:6">
      <c r="A1091" s="4"/>
      <c r="B1091" s="6"/>
      <c r="C1091" s="34"/>
      <c r="D1091" s="37"/>
      <c r="E1091" s="32"/>
      <c r="F1091" s="32"/>
    </row>
    <row r="1092" spans="1:6">
      <c r="A1092" s="4"/>
      <c r="B1092" s="6"/>
      <c r="C1092" s="34"/>
      <c r="D1092" s="37"/>
      <c r="E1092" s="32"/>
      <c r="F1092" s="32"/>
    </row>
    <row r="1093" spans="1:6">
      <c r="A1093" s="4"/>
      <c r="B1093" s="6"/>
      <c r="C1093" s="34"/>
      <c r="D1093" s="37"/>
      <c r="E1093" s="32"/>
      <c r="F1093" s="32"/>
    </row>
    <row r="1094" spans="1:6">
      <c r="A1094" s="4"/>
      <c r="B1094" s="6"/>
      <c r="C1094" s="34"/>
      <c r="D1094" s="37"/>
      <c r="E1094" s="32"/>
      <c r="F1094" s="32"/>
    </row>
    <row r="1095" spans="1:6">
      <c r="A1095" s="4"/>
      <c r="B1095" s="6"/>
      <c r="C1095" s="34"/>
      <c r="D1095" s="37"/>
      <c r="E1095" s="32"/>
      <c r="F1095" s="32"/>
    </row>
    <row r="1096" spans="1:6">
      <c r="A1096" s="4"/>
      <c r="B1096" s="6"/>
      <c r="C1096" s="34"/>
      <c r="D1096" s="37"/>
      <c r="E1096" s="32"/>
      <c r="F1096" s="32"/>
    </row>
    <row r="1097" spans="1:6">
      <c r="A1097" s="4"/>
      <c r="B1097" s="6"/>
      <c r="C1097" s="34"/>
      <c r="D1097" s="37"/>
      <c r="E1097" s="32"/>
      <c r="F1097" s="32"/>
    </row>
    <row r="1098" spans="1:6">
      <c r="A1098" s="4"/>
      <c r="B1098" s="6"/>
      <c r="C1098" s="34"/>
      <c r="D1098" s="37"/>
      <c r="E1098" s="32"/>
      <c r="F1098" s="32"/>
    </row>
    <row r="1099" spans="1:6">
      <c r="A1099" s="4"/>
      <c r="B1099" s="6"/>
      <c r="C1099" s="34"/>
      <c r="D1099" s="37"/>
      <c r="E1099" s="32"/>
      <c r="F1099" s="32"/>
    </row>
    <row r="1100" spans="1:6">
      <c r="A1100" s="4"/>
      <c r="B1100" s="6"/>
      <c r="C1100" s="34"/>
      <c r="D1100" s="37"/>
      <c r="E1100" s="32"/>
      <c r="F1100" s="32"/>
    </row>
    <row r="1101" spans="1:6">
      <c r="A1101" s="4"/>
      <c r="B1101" s="6"/>
      <c r="C1101" s="34"/>
      <c r="D1101" s="37"/>
      <c r="E1101" s="32"/>
      <c r="F1101" s="32"/>
    </row>
    <row r="1102" spans="1:6">
      <c r="A1102" s="4"/>
      <c r="B1102" s="6"/>
      <c r="C1102" s="34"/>
      <c r="D1102" s="37"/>
      <c r="E1102" s="32"/>
      <c r="F1102" s="32"/>
    </row>
    <row r="1103" spans="1:6">
      <c r="A1103" s="4"/>
      <c r="B1103" s="6"/>
      <c r="C1103" s="34"/>
      <c r="D1103" s="37"/>
      <c r="E1103" s="32"/>
      <c r="F1103" s="32"/>
    </row>
    <row r="1104" spans="1:6">
      <c r="A1104" s="4"/>
      <c r="B1104" s="6"/>
      <c r="C1104" s="34"/>
      <c r="D1104" s="37"/>
      <c r="E1104" s="32"/>
      <c r="F1104" s="32"/>
    </row>
    <row r="1105" spans="1:6">
      <c r="A1105" s="4"/>
      <c r="B1105" s="6"/>
      <c r="C1105" s="34"/>
      <c r="D1105" s="37"/>
      <c r="E1105" s="32"/>
      <c r="F1105" s="32"/>
    </row>
    <row r="1106" spans="1:6">
      <c r="A1106" s="4"/>
      <c r="B1106" s="6"/>
      <c r="C1106" s="34"/>
      <c r="D1106" s="37"/>
      <c r="E1106" s="32"/>
      <c r="F1106" s="32"/>
    </row>
    <row r="1107" spans="1:6">
      <c r="A1107" s="4"/>
      <c r="B1107" s="6"/>
      <c r="C1107" s="34"/>
      <c r="D1107" s="37"/>
      <c r="E1107" s="32"/>
      <c r="F1107" s="32"/>
    </row>
    <row r="1108" spans="1:6">
      <c r="A1108" s="4"/>
      <c r="B1108" s="6"/>
      <c r="C1108" s="34"/>
      <c r="D1108" s="37"/>
      <c r="E1108" s="32"/>
      <c r="F1108" s="32"/>
    </row>
    <row r="1109" spans="1:6">
      <c r="A1109" s="4"/>
      <c r="B1109" s="6"/>
      <c r="C1109" s="34"/>
      <c r="D1109" s="37"/>
      <c r="E1109" s="32"/>
      <c r="F1109" s="32"/>
    </row>
    <row r="1110" spans="1:6">
      <c r="A1110" s="4"/>
      <c r="B1110" s="6"/>
      <c r="C1110" s="34"/>
      <c r="D1110" s="37"/>
      <c r="E1110" s="32"/>
      <c r="F1110" s="32"/>
    </row>
    <row r="1111" spans="1:6">
      <c r="A1111" s="4"/>
      <c r="B1111" s="6"/>
      <c r="C1111" s="34"/>
      <c r="D1111" s="37"/>
      <c r="E1111" s="32"/>
      <c r="F1111" s="32"/>
    </row>
    <row r="1112" spans="1:6">
      <c r="A1112" s="4"/>
      <c r="B1112" s="6"/>
      <c r="C1112" s="34"/>
      <c r="D1112" s="37"/>
      <c r="E1112" s="32"/>
      <c r="F1112" s="32"/>
    </row>
    <row r="1113" spans="1:6">
      <c r="A1113" s="4"/>
      <c r="B1113" s="6"/>
      <c r="C1113" s="34"/>
      <c r="D1113" s="37"/>
      <c r="E1113" s="32"/>
      <c r="F1113" s="32"/>
    </row>
    <row r="1114" spans="1:6">
      <c r="A1114" s="4"/>
      <c r="B1114" s="6"/>
      <c r="C1114" s="34"/>
      <c r="D1114" s="37"/>
      <c r="E1114" s="32"/>
      <c r="F1114" s="32"/>
    </row>
    <row r="1115" spans="1:6">
      <c r="A1115" s="4"/>
      <c r="B1115" s="6"/>
      <c r="C1115" s="34"/>
      <c r="D1115" s="37"/>
      <c r="E1115" s="32"/>
      <c r="F1115" s="32"/>
    </row>
    <row r="1116" spans="1:6">
      <c r="A1116" s="4"/>
      <c r="B1116" s="6"/>
      <c r="C1116" s="34"/>
      <c r="D1116" s="37"/>
      <c r="E1116" s="32"/>
      <c r="F1116" s="32"/>
    </row>
    <row r="1117" spans="1:6">
      <c r="A1117" s="4"/>
      <c r="B1117" s="6"/>
      <c r="C1117" s="34"/>
      <c r="D1117" s="37"/>
      <c r="E1117" s="32"/>
      <c r="F1117" s="32"/>
    </row>
    <row r="1118" spans="1:6">
      <c r="A1118" s="4"/>
      <c r="B1118" s="6"/>
      <c r="C1118" s="34"/>
      <c r="D1118" s="37"/>
      <c r="E1118" s="32"/>
      <c r="F1118" s="32"/>
    </row>
    <row r="1119" spans="1:6">
      <c r="A1119" s="4"/>
      <c r="B1119" s="6"/>
      <c r="C1119" s="34"/>
      <c r="D1119" s="37"/>
      <c r="E1119" s="32"/>
      <c r="F1119" s="32"/>
    </row>
    <row r="1120" spans="1:6">
      <c r="A1120" s="4"/>
      <c r="B1120" s="6"/>
      <c r="C1120" s="34"/>
      <c r="D1120" s="37"/>
      <c r="E1120" s="32"/>
      <c r="F1120" s="32"/>
    </row>
    <row r="1121" spans="1:6">
      <c r="A1121" s="4"/>
      <c r="B1121" s="6"/>
      <c r="C1121" s="34"/>
      <c r="D1121" s="37"/>
      <c r="E1121" s="32"/>
      <c r="F1121" s="32"/>
    </row>
    <row r="1122" spans="1:6">
      <c r="A1122" s="4"/>
      <c r="B1122" s="6"/>
      <c r="C1122" s="34"/>
      <c r="D1122" s="37"/>
      <c r="E1122" s="32"/>
      <c r="F1122" s="32"/>
    </row>
    <row r="1123" spans="1:6">
      <c r="A1123" s="4"/>
      <c r="B1123" s="6"/>
      <c r="C1123" s="34"/>
      <c r="D1123" s="37"/>
      <c r="E1123" s="32"/>
      <c r="F1123" s="32"/>
    </row>
    <row r="1124" spans="1:6">
      <c r="A1124" s="4"/>
      <c r="B1124" s="6"/>
      <c r="C1124" s="34"/>
      <c r="D1124" s="37"/>
      <c r="E1124" s="32"/>
      <c r="F1124" s="32"/>
    </row>
    <row r="1125" spans="1:6">
      <c r="A1125" s="4"/>
      <c r="B1125" s="6"/>
      <c r="C1125" s="34"/>
      <c r="D1125" s="37"/>
      <c r="E1125" s="32"/>
      <c r="F1125" s="32"/>
    </row>
    <row r="1126" spans="1:6">
      <c r="A1126" s="4"/>
      <c r="B1126" s="6"/>
      <c r="C1126" s="34"/>
      <c r="D1126" s="37"/>
      <c r="E1126" s="32"/>
      <c r="F1126" s="32"/>
    </row>
    <row r="1127" spans="1:6">
      <c r="A1127" s="4"/>
      <c r="B1127" s="6"/>
      <c r="C1127" s="34"/>
      <c r="D1127" s="37"/>
      <c r="E1127" s="32"/>
      <c r="F1127" s="32"/>
    </row>
    <row r="1128" spans="1:6">
      <c r="A1128" s="4"/>
      <c r="B1128" s="6"/>
      <c r="C1128" s="34"/>
      <c r="D1128" s="37"/>
      <c r="E1128" s="32"/>
      <c r="F1128" s="32"/>
    </row>
    <row r="1129" spans="1:6">
      <c r="A1129" s="4"/>
      <c r="B1129" s="6"/>
      <c r="C1129" s="34"/>
      <c r="D1129" s="37"/>
      <c r="E1129" s="32"/>
      <c r="F1129" s="32"/>
    </row>
    <row r="1130" spans="1:6">
      <c r="A1130" s="4"/>
      <c r="B1130" s="6"/>
      <c r="C1130" s="34"/>
      <c r="D1130" s="37"/>
      <c r="E1130" s="32"/>
      <c r="F1130" s="32"/>
    </row>
    <row r="1131" spans="1:6">
      <c r="A1131" s="4"/>
      <c r="B1131" s="6"/>
      <c r="C1131" s="34"/>
      <c r="D1131" s="37"/>
      <c r="E1131" s="32"/>
      <c r="F1131" s="32"/>
    </row>
    <row r="1132" spans="1:6">
      <c r="A1132" s="4"/>
      <c r="B1132" s="6"/>
      <c r="C1132" s="34"/>
      <c r="D1132" s="37"/>
      <c r="E1132" s="32"/>
      <c r="F1132" s="32"/>
    </row>
    <row r="1133" spans="1:6">
      <c r="A1133" s="4"/>
      <c r="B1133" s="6"/>
      <c r="C1133" s="34"/>
      <c r="D1133" s="37"/>
      <c r="E1133" s="32"/>
      <c r="F1133" s="32"/>
    </row>
    <row r="1134" spans="1:6">
      <c r="A1134" s="4"/>
      <c r="B1134" s="6"/>
      <c r="C1134" s="34"/>
      <c r="D1134" s="37"/>
      <c r="E1134" s="32"/>
      <c r="F1134" s="32"/>
    </row>
    <row r="1135" spans="1:6">
      <c r="A1135" s="4"/>
      <c r="B1135" s="6"/>
      <c r="C1135" s="34"/>
      <c r="D1135" s="37"/>
      <c r="E1135" s="32"/>
      <c r="F1135" s="32"/>
    </row>
    <row r="1136" spans="1:6">
      <c r="A1136" s="4"/>
      <c r="B1136" s="6"/>
      <c r="C1136" s="34"/>
      <c r="D1136" s="37"/>
      <c r="E1136" s="32"/>
      <c r="F1136" s="32"/>
    </row>
    <row r="1137" spans="1:6">
      <c r="A1137" s="4"/>
      <c r="B1137" s="6"/>
      <c r="C1137" s="34"/>
      <c r="D1137" s="37"/>
      <c r="E1137" s="32"/>
      <c r="F1137" s="32"/>
    </row>
    <row r="1138" spans="1:6">
      <c r="A1138" s="4"/>
      <c r="B1138" s="6"/>
      <c r="C1138" s="34"/>
      <c r="D1138" s="37"/>
      <c r="E1138" s="32"/>
      <c r="F1138" s="32"/>
    </row>
    <row r="1139" spans="1:6">
      <c r="A1139" s="4"/>
      <c r="B1139" s="6"/>
      <c r="C1139" s="34"/>
      <c r="D1139" s="37"/>
      <c r="E1139" s="32"/>
      <c r="F1139" s="32"/>
    </row>
    <row r="1140" spans="1:6">
      <c r="A1140" s="4"/>
      <c r="B1140" s="6"/>
      <c r="C1140" s="34"/>
      <c r="D1140" s="37"/>
      <c r="E1140" s="32"/>
      <c r="F1140" s="32"/>
    </row>
    <row r="1141" spans="1:6">
      <c r="A1141" s="4"/>
      <c r="B1141" s="6"/>
      <c r="C1141" s="34"/>
      <c r="D1141" s="37"/>
      <c r="E1141" s="32"/>
      <c r="F1141" s="32"/>
    </row>
    <row r="1142" spans="1:6">
      <c r="A1142" s="4"/>
      <c r="B1142" s="6"/>
      <c r="C1142" s="34"/>
      <c r="D1142" s="37"/>
      <c r="E1142" s="32"/>
      <c r="F1142" s="32"/>
    </row>
    <row r="1143" spans="1:6">
      <c r="A1143" s="4"/>
      <c r="B1143" s="6"/>
      <c r="C1143" s="34"/>
      <c r="D1143" s="37"/>
      <c r="E1143" s="32"/>
      <c r="F1143" s="32"/>
    </row>
    <row r="1144" spans="1:6">
      <c r="A1144" s="4"/>
      <c r="B1144" s="6"/>
      <c r="C1144" s="34"/>
      <c r="D1144" s="37"/>
      <c r="E1144" s="32"/>
      <c r="F1144" s="32"/>
    </row>
    <row r="1145" spans="1:6">
      <c r="A1145" s="4"/>
      <c r="B1145" s="6"/>
      <c r="C1145" s="34"/>
      <c r="D1145" s="37"/>
      <c r="E1145" s="32"/>
      <c r="F1145" s="32"/>
    </row>
    <row r="1146" spans="1:6">
      <c r="A1146" s="4"/>
      <c r="B1146" s="6"/>
      <c r="C1146" s="34"/>
      <c r="D1146" s="37"/>
      <c r="E1146" s="32"/>
      <c r="F1146" s="32"/>
    </row>
    <row r="1147" spans="1:6">
      <c r="A1147" s="4"/>
      <c r="B1147" s="6"/>
      <c r="C1147" s="34"/>
      <c r="D1147" s="37"/>
      <c r="E1147" s="32"/>
      <c r="F1147" s="32"/>
    </row>
    <row r="1148" spans="1:6">
      <c r="A1148" s="4"/>
      <c r="B1148" s="6"/>
      <c r="C1148" s="34"/>
      <c r="D1148" s="37"/>
      <c r="E1148" s="32"/>
      <c r="F1148" s="32"/>
    </row>
    <row r="1149" spans="1:6">
      <c r="A1149" s="4"/>
      <c r="B1149" s="6"/>
      <c r="C1149" s="34"/>
      <c r="D1149" s="37"/>
      <c r="E1149" s="32"/>
      <c r="F1149" s="32"/>
    </row>
    <row r="1150" spans="1:6">
      <c r="A1150" s="4"/>
      <c r="B1150" s="6"/>
      <c r="C1150" s="34"/>
      <c r="D1150" s="37"/>
      <c r="E1150" s="32"/>
      <c r="F1150" s="32"/>
    </row>
    <row r="1151" spans="1:6">
      <c r="A1151" s="4"/>
      <c r="B1151" s="6"/>
      <c r="C1151" s="34"/>
      <c r="D1151" s="37"/>
      <c r="E1151" s="32"/>
      <c r="F1151" s="32"/>
    </row>
    <row r="1152" spans="1:6">
      <c r="A1152" s="4"/>
      <c r="B1152" s="6"/>
      <c r="C1152" s="34"/>
      <c r="D1152" s="37"/>
      <c r="E1152" s="32"/>
      <c r="F1152" s="32"/>
    </row>
    <row r="1153" spans="1:6">
      <c r="A1153" s="4"/>
      <c r="B1153" s="6"/>
      <c r="C1153" s="34"/>
      <c r="D1153" s="37"/>
      <c r="E1153" s="32"/>
      <c r="F1153" s="32"/>
    </row>
    <row r="1154" spans="1:6">
      <c r="A1154" s="4"/>
      <c r="B1154" s="6"/>
      <c r="C1154" s="34"/>
      <c r="D1154" s="37"/>
      <c r="E1154" s="32"/>
      <c r="F1154" s="32"/>
    </row>
    <row r="1155" spans="1:6">
      <c r="A1155" s="4"/>
      <c r="B1155" s="6"/>
      <c r="C1155" s="34"/>
      <c r="D1155" s="37"/>
      <c r="E1155" s="32"/>
      <c r="F1155" s="32"/>
    </row>
    <row r="1156" spans="1:6">
      <c r="A1156" s="4"/>
      <c r="B1156" s="6"/>
      <c r="C1156" s="34"/>
      <c r="D1156" s="37"/>
      <c r="E1156" s="32"/>
      <c r="F1156" s="32"/>
    </row>
    <row r="1157" spans="1:6">
      <c r="A1157" s="4"/>
      <c r="B1157" s="6"/>
      <c r="C1157" s="34"/>
      <c r="D1157" s="37"/>
      <c r="E1157" s="32"/>
      <c r="F1157" s="32"/>
    </row>
    <row r="1158" spans="1:6">
      <c r="A1158" s="4"/>
      <c r="B1158" s="6"/>
      <c r="C1158" s="34"/>
      <c r="D1158" s="37"/>
      <c r="E1158" s="32"/>
      <c r="F1158" s="32"/>
    </row>
    <row r="1159" spans="1:6">
      <c r="A1159" s="4"/>
      <c r="B1159" s="6"/>
      <c r="C1159" s="34"/>
      <c r="D1159" s="37"/>
      <c r="E1159" s="32"/>
      <c r="F1159" s="32"/>
    </row>
    <row r="1160" spans="1:6">
      <c r="A1160" s="4"/>
      <c r="B1160" s="6"/>
      <c r="C1160" s="34"/>
      <c r="D1160" s="37"/>
      <c r="E1160" s="32"/>
      <c r="F1160" s="32"/>
    </row>
    <row r="1161" spans="1:6">
      <c r="A1161" s="4"/>
      <c r="B1161" s="6"/>
      <c r="C1161" s="34"/>
      <c r="D1161" s="37"/>
      <c r="E1161" s="32"/>
      <c r="F1161" s="32"/>
    </row>
    <row r="1162" spans="1:6">
      <c r="A1162" s="4"/>
      <c r="B1162" s="6"/>
      <c r="C1162" s="34"/>
      <c r="D1162" s="37"/>
      <c r="E1162" s="32"/>
      <c r="F1162" s="32"/>
    </row>
    <row r="1163" spans="1:6">
      <c r="A1163" s="4"/>
      <c r="B1163" s="6"/>
      <c r="C1163" s="34"/>
      <c r="D1163" s="37"/>
      <c r="E1163" s="32"/>
      <c r="F1163" s="32"/>
    </row>
    <row r="1164" spans="1:6">
      <c r="A1164" s="4"/>
      <c r="B1164" s="6"/>
      <c r="C1164" s="34"/>
      <c r="D1164" s="37"/>
      <c r="E1164" s="32"/>
      <c r="F1164" s="32"/>
    </row>
    <row r="1165" spans="1:6">
      <c r="A1165" s="4"/>
      <c r="B1165" s="6"/>
      <c r="C1165" s="34"/>
      <c r="D1165" s="37"/>
      <c r="E1165" s="32"/>
      <c r="F1165" s="32"/>
    </row>
    <row r="1166" spans="1:6">
      <c r="A1166" s="4"/>
      <c r="B1166" s="6"/>
      <c r="C1166" s="34"/>
      <c r="D1166" s="37"/>
      <c r="E1166" s="32"/>
      <c r="F1166" s="32"/>
    </row>
    <row r="1167" spans="1:6">
      <c r="A1167" s="4"/>
      <c r="B1167" s="6"/>
      <c r="C1167" s="34"/>
      <c r="D1167" s="37"/>
      <c r="E1167" s="32"/>
      <c r="F1167" s="32"/>
    </row>
    <row r="1168" spans="1:6">
      <c r="A1168" s="4"/>
      <c r="B1168" s="6"/>
      <c r="C1168" s="34"/>
      <c r="D1168" s="37"/>
      <c r="E1168" s="32"/>
      <c r="F1168" s="32"/>
    </row>
    <row r="1169" spans="1:6">
      <c r="A1169" s="4"/>
      <c r="B1169" s="6"/>
      <c r="C1169" s="34"/>
      <c r="D1169" s="37"/>
      <c r="E1169" s="32"/>
      <c r="F1169" s="32"/>
    </row>
    <row r="1170" spans="1:6">
      <c r="A1170" s="4"/>
      <c r="B1170" s="6"/>
      <c r="C1170" s="34"/>
      <c r="D1170" s="37"/>
      <c r="E1170" s="32"/>
      <c r="F1170" s="32"/>
    </row>
    <row r="1171" spans="1:6">
      <c r="A1171" s="4"/>
      <c r="B1171" s="6"/>
      <c r="C1171" s="34"/>
      <c r="D1171" s="37"/>
      <c r="E1171" s="32"/>
      <c r="F1171" s="32"/>
    </row>
    <row r="1172" spans="1:6">
      <c r="A1172" s="4"/>
      <c r="B1172" s="6"/>
      <c r="C1172" s="34"/>
      <c r="D1172" s="37"/>
      <c r="E1172" s="32"/>
      <c r="F1172" s="32"/>
    </row>
    <row r="1173" spans="1:6">
      <c r="A1173" s="4"/>
      <c r="B1173" s="6"/>
      <c r="C1173" s="34"/>
      <c r="D1173" s="37"/>
      <c r="E1173" s="32"/>
      <c r="F1173" s="32"/>
    </row>
    <row r="1174" spans="1:6">
      <c r="A1174" s="4"/>
      <c r="B1174" s="6"/>
      <c r="C1174" s="34"/>
      <c r="D1174" s="37"/>
      <c r="E1174" s="32"/>
      <c r="F1174" s="32"/>
    </row>
    <row r="1175" spans="1:6">
      <c r="A1175" s="4"/>
      <c r="B1175" s="6"/>
      <c r="C1175" s="34"/>
      <c r="D1175" s="37"/>
      <c r="E1175" s="32"/>
      <c r="F1175" s="32"/>
    </row>
    <row r="1176" spans="1:6">
      <c r="A1176" s="4"/>
      <c r="B1176" s="6"/>
      <c r="C1176" s="34"/>
      <c r="D1176" s="37"/>
      <c r="E1176" s="32"/>
      <c r="F1176" s="32"/>
    </row>
    <row r="1177" spans="1:6">
      <c r="A1177" s="4"/>
      <c r="B1177" s="6"/>
      <c r="C1177" s="34"/>
      <c r="D1177" s="37"/>
      <c r="E1177" s="32"/>
      <c r="F1177" s="32"/>
    </row>
    <row r="1178" spans="1:6">
      <c r="A1178" s="4"/>
      <c r="B1178" s="6"/>
      <c r="C1178" s="34"/>
      <c r="D1178" s="37"/>
      <c r="E1178" s="32"/>
      <c r="F1178" s="32"/>
    </row>
    <row r="1179" spans="1:6">
      <c r="A1179" s="4"/>
      <c r="B1179" s="6"/>
      <c r="C1179" s="34"/>
      <c r="D1179" s="37"/>
      <c r="E1179" s="32"/>
      <c r="F1179" s="32"/>
    </row>
    <row r="1180" spans="1:6">
      <c r="A1180" s="4"/>
      <c r="B1180" s="6"/>
      <c r="C1180" s="34"/>
      <c r="D1180" s="37"/>
      <c r="E1180" s="32"/>
      <c r="F1180" s="32"/>
    </row>
    <row r="1181" spans="1:6">
      <c r="A1181" s="4"/>
      <c r="B1181" s="6"/>
      <c r="C1181" s="34"/>
      <c r="D1181" s="37"/>
      <c r="E1181" s="32"/>
      <c r="F1181" s="32"/>
    </row>
    <row r="1182" spans="1:6">
      <c r="A1182" s="4"/>
      <c r="B1182" s="6"/>
      <c r="C1182" s="34"/>
      <c r="D1182" s="37"/>
      <c r="E1182" s="32"/>
      <c r="F1182" s="32"/>
    </row>
    <row r="1183" spans="1:6">
      <c r="A1183" s="4"/>
      <c r="B1183" s="6"/>
      <c r="C1183" s="34"/>
      <c r="D1183" s="37"/>
      <c r="E1183" s="32"/>
      <c r="F1183" s="32"/>
    </row>
    <row r="1184" spans="1:6">
      <c r="A1184" s="4"/>
      <c r="B1184" s="6"/>
      <c r="C1184" s="34"/>
      <c r="D1184" s="37"/>
      <c r="E1184" s="32"/>
      <c r="F1184" s="32"/>
    </row>
    <row r="1185" spans="1:6">
      <c r="A1185" s="4"/>
      <c r="B1185" s="6"/>
      <c r="C1185" s="34"/>
      <c r="D1185" s="37"/>
      <c r="E1185" s="32"/>
      <c r="F1185" s="32"/>
    </row>
    <row r="1186" spans="1:6">
      <c r="A1186" s="4"/>
      <c r="B1186" s="6"/>
      <c r="C1186" s="34"/>
      <c r="D1186" s="37"/>
      <c r="E1186" s="32"/>
      <c r="F1186" s="32"/>
    </row>
    <row r="1187" spans="1:6">
      <c r="A1187" s="4"/>
      <c r="B1187" s="6"/>
      <c r="C1187" s="34"/>
      <c r="D1187" s="37"/>
      <c r="E1187" s="32"/>
      <c r="F1187" s="32"/>
    </row>
    <row r="1188" spans="1:6">
      <c r="A1188" s="4"/>
      <c r="B1188" s="6"/>
      <c r="C1188" s="34"/>
      <c r="D1188" s="37"/>
      <c r="E1188" s="32"/>
      <c r="F1188" s="32"/>
    </row>
    <row r="1189" spans="1:6">
      <c r="A1189" s="4"/>
      <c r="B1189" s="6"/>
      <c r="C1189" s="34"/>
      <c r="D1189" s="37"/>
      <c r="E1189" s="32"/>
      <c r="F1189" s="32"/>
    </row>
    <row r="1190" spans="1:6">
      <c r="A1190" s="4"/>
      <c r="B1190" s="6"/>
      <c r="C1190" s="34"/>
      <c r="D1190" s="37"/>
      <c r="E1190" s="32"/>
      <c r="F1190" s="32"/>
    </row>
    <row r="1191" spans="1:6">
      <c r="A1191" s="4"/>
      <c r="B1191" s="6"/>
      <c r="C1191" s="34"/>
      <c r="D1191" s="37"/>
      <c r="E1191" s="32"/>
      <c r="F1191" s="32"/>
    </row>
    <row r="1192" spans="1:6">
      <c r="A1192" s="4"/>
      <c r="B1192" s="6"/>
      <c r="C1192" s="34"/>
      <c r="D1192" s="37"/>
      <c r="E1192" s="32"/>
      <c r="F1192" s="32"/>
    </row>
    <row r="1193" spans="1:6">
      <c r="A1193" s="4"/>
      <c r="B1193" s="6"/>
      <c r="C1193" s="34"/>
      <c r="D1193" s="37"/>
      <c r="E1193" s="32"/>
      <c r="F1193" s="32"/>
    </row>
    <row r="1194" spans="1:6">
      <c r="A1194" s="4"/>
      <c r="B1194" s="6"/>
      <c r="C1194" s="34"/>
      <c r="D1194" s="37"/>
      <c r="E1194" s="32"/>
      <c r="F1194" s="32"/>
    </row>
    <row r="1195" spans="1:6">
      <c r="A1195" s="4"/>
      <c r="B1195" s="6"/>
      <c r="C1195" s="34"/>
      <c r="D1195" s="37"/>
      <c r="E1195" s="32"/>
      <c r="F1195" s="32"/>
    </row>
    <row r="1196" spans="1:6">
      <c r="A1196" s="4"/>
      <c r="B1196" s="6"/>
      <c r="C1196" s="34"/>
      <c r="D1196" s="37"/>
      <c r="E1196" s="32"/>
      <c r="F1196" s="32"/>
    </row>
    <row r="1197" spans="1:6">
      <c r="A1197" s="4"/>
      <c r="B1197" s="6"/>
      <c r="C1197" s="34"/>
      <c r="D1197" s="37"/>
      <c r="E1197" s="32"/>
      <c r="F1197" s="32"/>
    </row>
    <row r="1198" spans="1:6">
      <c r="A1198" s="4"/>
      <c r="B1198" s="6"/>
      <c r="C1198" s="34"/>
      <c r="D1198" s="37"/>
      <c r="E1198" s="32"/>
      <c r="F1198" s="32"/>
    </row>
    <row r="1199" spans="1:6">
      <c r="A1199" s="4"/>
      <c r="B1199" s="6"/>
      <c r="C1199" s="34"/>
      <c r="D1199" s="37"/>
      <c r="E1199" s="32"/>
      <c r="F1199" s="32"/>
    </row>
    <row r="1200" spans="1:6">
      <c r="A1200" s="4"/>
      <c r="B1200" s="6"/>
      <c r="C1200" s="34"/>
      <c r="D1200" s="37"/>
      <c r="E1200" s="32"/>
      <c r="F1200" s="32"/>
    </row>
    <row r="1201" spans="1:6">
      <c r="A1201" s="4"/>
      <c r="B1201" s="6"/>
      <c r="C1201" s="34"/>
      <c r="D1201" s="37"/>
      <c r="E1201" s="32"/>
      <c r="F1201" s="32"/>
    </row>
    <row r="1202" spans="1:6">
      <c r="A1202" s="4"/>
      <c r="B1202" s="6"/>
      <c r="C1202" s="34"/>
      <c r="D1202" s="37"/>
      <c r="E1202" s="32"/>
      <c r="F1202" s="32"/>
    </row>
    <row r="1203" spans="1:6">
      <c r="A1203" s="4"/>
      <c r="B1203" s="6"/>
      <c r="C1203" s="34"/>
      <c r="D1203" s="37"/>
      <c r="E1203" s="32"/>
      <c r="F1203" s="32"/>
    </row>
    <row r="1204" spans="1:6">
      <c r="A1204" s="4"/>
      <c r="B1204" s="6"/>
      <c r="C1204" s="34"/>
      <c r="D1204" s="37"/>
      <c r="E1204" s="32"/>
      <c r="F1204" s="32"/>
    </row>
    <row r="1205" spans="1:6">
      <c r="A1205" s="4"/>
      <c r="B1205" s="6"/>
      <c r="C1205" s="34"/>
      <c r="D1205" s="37"/>
      <c r="E1205" s="32"/>
      <c r="F1205" s="32"/>
    </row>
    <row r="1206" spans="1:6">
      <c r="A1206" s="4"/>
      <c r="B1206" s="6"/>
      <c r="C1206" s="34"/>
      <c r="D1206" s="37"/>
      <c r="E1206" s="32"/>
      <c r="F1206" s="32"/>
    </row>
    <row r="1207" spans="1:6">
      <c r="A1207" s="4"/>
      <c r="B1207" s="6"/>
      <c r="C1207" s="34"/>
      <c r="D1207" s="37"/>
      <c r="E1207" s="32"/>
      <c r="F1207" s="32"/>
    </row>
    <row r="1208" spans="1:6">
      <c r="A1208" s="4"/>
      <c r="B1208" s="6"/>
      <c r="C1208" s="34"/>
      <c r="D1208" s="37"/>
      <c r="E1208" s="32"/>
      <c r="F1208" s="32"/>
    </row>
    <row r="1209" spans="1:6">
      <c r="A1209" s="4"/>
      <c r="B1209" s="6"/>
      <c r="C1209" s="34"/>
      <c r="D1209" s="37"/>
      <c r="E1209" s="32"/>
      <c r="F1209" s="32"/>
    </row>
    <row r="1210" spans="1:6">
      <c r="A1210" s="4"/>
      <c r="B1210" s="6"/>
      <c r="C1210" s="34"/>
      <c r="D1210" s="37"/>
      <c r="E1210" s="32"/>
      <c r="F1210" s="32"/>
    </row>
    <row r="1211" spans="1:6">
      <c r="A1211" s="4"/>
      <c r="B1211" s="6"/>
      <c r="C1211" s="34"/>
      <c r="D1211" s="37"/>
      <c r="E1211" s="32"/>
      <c r="F1211" s="32"/>
    </row>
    <row r="1212" spans="1:6">
      <c r="A1212" s="4"/>
      <c r="B1212" s="6"/>
      <c r="C1212" s="34"/>
      <c r="D1212" s="37"/>
      <c r="E1212" s="32"/>
      <c r="F1212" s="32"/>
    </row>
    <row r="1213" spans="1:6">
      <c r="A1213" s="4"/>
      <c r="B1213" s="6"/>
      <c r="C1213" s="34"/>
      <c r="D1213" s="37"/>
      <c r="E1213" s="32"/>
      <c r="F1213" s="32"/>
    </row>
    <row r="1214" spans="1:6">
      <c r="A1214" s="4"/>
      <c r="B1214" s="6"/>
      <c r="C1214" s="34"/>
      <c r="D1214" s="37"/>
      <c r="E1214" s="32"/>
      <c r="F1214" s="32"/>
    </row>
    <row r="1215" spans="1:6">
      <c r="A1215" s="4"/>
      <c r="B1215" s="6"/>
      <c r="C1215" s="34"/>
      <c r="D1215" s="37"/>
      <c r="E1215" s="32"/>
      <c r="F1215" s="32"/>
    </row>
    <row r="1216" spans="1:6">
      <c r="A1216" s="4"/>
      <c r="B1216" s="6"/>
      <c r="C1216" s="34"/>
      <c r="D1216" s="37"/>
      <c r="E1216" s="32"/>
      <c r="F1216" s="32"/>
    </row>
    <row r="1217" spans="1:6">
      <c r="A1217" s="4"/>
      <c r="B1217" s="6"/>
      <c r="C1217" s="34"/>
      <c r="D1217" s="37"/>
      <c r="E1217" s="32"/>
      <c r="F1217" s="32"/>
    </row>
    <row r="1218" spans="1:6">
      <c r="A1218" s="4"/>
      <c r="B1218" s="6"/>
      <c r="C1218" s="34"/>
      <c r="D1218" s="37"/>
      <c r="E1218" s="32"/>
      <c r="F1218" s="32"/>
    </row>
    <row r="1219" spans="1:6">
      <c r="A1219" s="4"/>
      <c r="B1219" s="6"/>
      <c r="C1219" s="34"/>
      <c r="D1219" s="37"/>
      <c r="E1219" s="32"/>
      <c r="F1219" s="32"/>
    </row>
    <row r="1220" spans="1:6">
      <c r="A1220" s="4"/>
      <c r="B1220" s="6"/>
      <c r="C1220" s="34"/>
      <c r="D1220" s="37"/>
      <c r="E1220" s="32"/>
      <c r="F1220" s="32"/>
    </row>
    <row r="1221" spans="1:6">
      <c r="A1221" s="4"/>
      <c r="B1221" s="6"/>
      <c r="C1221" s="34"/>
      <c r="D1221" s="37"/>
      <c r="E1221" s="32"/>
      <c r="F1221" s="32"/>
    </row>
    <row r="1222" spans="1:6">
      <c r="A1222" s="4"/>
      <c r="B1222" s="6"/>
      <c r="C1222" s="34"/>
      <c r="D1222" s="37"/>
      <c r="E1222" s="32"/>
      <c r="F1222" s="32"/>
    </row>
    <row r="1223" spans="1:6">
      <c r="A1223" s="4"/>
      <c r="B1223" s="6"/>
      <c r="C1223" s="34"/>
      <c r="D1223" s="37"/>
      <c r="E1223" s="32"/>
      <c r="F1223" s="32"/>
    </row>
    <row r="1224" spans="1:6">
      <c r="A1224" s="4"/>
      <c r="B1224" s="6"/>
      <c r="C1224" s="34"/>
      <c r="D1224" s="37"/>
      <c r="E1224" s="32"/>
      <c r="F1224" s="32"/>
    </row>
    <row r="1225" spans="1:6">
      <c r="A1225" s="4"/>
      <c r="B1225" s="6"/>
      <c r="C1225" s="34"/>
      <c r="D1225" s="37"/>
      <c r="E1225" s="32"/>
      <c r="F1225" s="32"/>
    </row>
    <row r="1226" spans="1:6">
      <c r="A1226" s="4"/>
      <c r="B1226" s="6"/>
      <c r="C1226" s="34"/>
      <c r="D1226" s="37"/>
      <c r="E1226" s="32"/>
      <c r="F1226" s="32"/>
    </row>
    <row r="1227" spans="1:6">
      <c r="A1227" s="4"/>
      <c r="B1227" s="6"/>
      <c r="C1227" s="34"/>
      <c r="D1227" s="37"/>
      <c r="E1227" s="32"/>
      <c r="F1227" s="32"/>
    </row>
    <row r="1228" spans="1:6">
      <c r="A1228" s="4"/>
      <c r="B1228" s="6"/>
      <c r="C1228" s="34"/>
      <c r="D1228" s="37"/>
      <c r="E1228" s="32"/>
      <c r="F1228" s="32"/>
    </row>
    <row r="1229" spans="1:6">
      <c r="A1229" s="4"/>
      <c r="B1229" s="6"/>
      <c r="C1229" s="34"/>
      <c r="D1229" s="37"/>
      <c r="E1229" s="32"/>
      <c r="F1229" s="32"/>
    </row>
    <row r="1230" spans="1:6">
      <c r="A1230" s="4"/>
      <c r="B1230" s="6"/>
      <c r="C1230" s="34"/>
      <c r="D1230" s="37"/>
      <c r="E1230" s="32"/>
      <c r="F1230" s="32"/>
    </row>
    <row r="1231" spans="1:6">
      <c r="A1231" s="4"/>
      <c r="B1231" s="6"/>
      <c r="C1231" s="34"/>
      <c r="D1231" s="37"/>
      <c r="E1231" s="32"/>
      <c r="F1231" s="32"/>
    </row>
    <row r="1232" spans="1:6">
      <c r="A1232" s="4"/>
      <c r="B1232" s="6"/>
      <c r="C1232" s="34"/>
      <c r="D1232" s="37"/>
      <c r="E1232" s="32"/>
      <c r="F1232" s="32"/>
    </row>
    <row r="1233" spans="1:6">
      <c r="A1233" s="4"/>
      <c r="B1233" s="6"/>
      <c r="C1233" s="34"/>
      <c r="D1233" s="37"/>
      <c r="E1233" s="32"/>
      <c r="F1233" s="32"/>
    </row>
    <row r="1234" spans="1:6">
      <c r="A1234" s="4"/>
      <c r="B1234" s="6"/>
      <c r="C1234" s="34"/>
      <c r="D1234" s="37"/>
      <c r="E1234" s="32"/>
      <c r="F1234" s="32"/>
    </row>
    <row r="1235" spans="1:6">
      <c r="A1235" s="4"/>
      <c r="B1235" s="6"/>
      <c r="C1235" s="34"/>
      <c r="D1235" s="37"/>
      <c r="E1235" s="32"/>
      <c r="F1235" s="32"/>
    </row>
    <row r="1236" spans="1:6">
      <c r="A1236" s="4"/>
      <c r="B1236" s="6"/>
      <c r="C1236" s="34"/>
      <c r="D1236" s="37"/>
      <c r="E1236" s="32"/>
      <c r="F1236" s="32"/>
    </row>
    <row r="1237" spans="1:6">
      <c r="A1237" s="4"/>
      <c r="B1237" s="6"/>
      <c r="C1237" s="34"/>
      <c r="D1237" s="37"/>
      <c r="E1237" s="32"/>
      <c r="F1237" s="32"/>
    </row>
    <row r="1238" spans="1:6">
      <c r="A1238" s="4"/>
      <c r="B1238" s="6"/>
      <c r="C1238" s="34"/>
      <c r="D1238" s="37"/>
      <c r="E1238" s="32"/>
      <c r="F1238" s="32"/>
    </row>
    <row r="1239" spans="1:6">
      <c r="A1239" s="4"/>
      <c r="B1239" s="6"/>
      <c r="C1239" s="34"/>
      <c r="D1239" s="37"/>
      <c r="E1239" s="32"/>
      <c r="F1239" s="32"/>
    </row>
    <row r="1240" spans="1:6">
      <c r="A1240" s="4"/>
      <c r="B1240" s="6"/>
      <c r="C1240" s="34"/>
      <c r="D1240" s="37"/>
      <c r="E1240" s="32"/>
      <c r="F1240" s="32"/>
    </row>
    <row r="1241" spans="1:6">
      <c r="A1241" s="4"/>
      <c r="B1241" s="6"/>
      <c r="C1241" s="34"/>
      <c r="D1241" s="37"/>
      <c r="E1241" s="32"/>
      <c r="F1241" s="32"/>
    </row>
    <row r="1242" spans="1:6">
      <c r="A1242" s="4"/>
      <c r="B1242" s="6"/>
      <c r="C1242" s="34"/>
      <c r="D1242" s="37"/>
      <c r="E1242" s="32"/>
      <c r="F1242" s="32"/>
    </row>
    <row r="1243" spans="1:6">
      <c r="A1243" s="4"/>
      <c r="B1243" s="6"/>
      <c r="C1243" s="34"/>
      <c r="D1243" s="37"/>
      <c r="E1243" s="32"/>
      <c r="F1243" s="32"/>
    </row>
    <row r="1244" spans="1:6">
      <c r="A1244" s="4"/>
      <c r="B1244" s="6"/>
      <c r="C1244" s="34"/>
      <c r="D1244" s="37"/>
      <c r="E1244" s="32"/>
      <c r="F1244" s="32"/>
    </row>
    <row r="1245" spans="1:6">
      <c r="A1245" s="4"/>
      <c r="B1245" s="6"/>
      <c r="C1245" s="34"/>
      <c r="D1245" s="37"/>
      <c r="E1245" s="32"/>
      <c r="F1245" s="32"/>
    </row>
    <row r="1246" spans="1:6">
      <c r="A1246" s="4"/>
      <c r="B1246" s="6"/>
      <c r="C1246" s="34"/>
      <c r="D1246" s="37"/>
      <c r="E1246" s="32"/>
      <c r="F1246" s="32"/>
    </row>
    <row r="1247" spans="1:6">
      <c r="A1247" s="4"/>
      <c r="B1247" s="6"/>
      <c r="C1247" s="34"/>
      <c r="D1247" s="37"/>
      <c r="E1247" s="32"/>
      <c r="F1247" s="32"/>
    </row>
    <row r="1248" spans="1:6">
      <c r="A1248" s="4"/>
      <c r="B1248" s="6"/>
      <c r="C1248" s="34"/>
      <c r="D1248" s="37"/>
      <c r="E1248" s="32"/>
      <c r="F1248" s="32"/>
    </row>
    <row r="1249" spans="1:6">
      <c r="A1249" s="4"/>
      <c r="B1249" s="6"/>
      <c r="C1249" s="34"/>
      <c r="D1249" s="37"/>
      <c r="E1249" s="32"/>
      <c r="F1249" s="32"/>
    </row>
    <row r="1250" spans="1:6">
      <c r="A1250" s="4"/>
      <c r="B1250" s="6"/>
      <c r="C1250" s="34"/>
      <c r="D1250" s="37"/>
      <c r="E1250" s="32"/>
      <c r="F1250" s="32"/>
    </row>
    <row r="1251" spans="1:6">
      <c r="A1251" s="4"/>
      <c r="B1251" s="6"/>
      <c r="C1251" s="34"/>
      <c r="D1251" s="37"/>
      <c r="E1251" s="32"/>
      <c r="F1251" s="32"/>
    </row>
    <row r="1252" spans="1:6">
      <c r="A1252" s="4"/>
      <c r="B1252" s="6"/>
      <c r="C1252" s="34"/>
      <c r="D1252" s="37"/>
      <c r="E1252" s="32"/>
      <c r="F1252" s="32"/>
    </row>
    <row r="1253" spans="1:6">
      <c r="A1253" s="4"/>
      <c r="B1253" s="6"/>
      <c r="C1253" s="34"/>
      <c r="D1253" s="37"/>
      <c r="E1253" s="32"/>
      <c r="F1253" s="32"/>
    </row>
    <row r="1254" spans="1:6">
      <c r="A1254" s="4"/>
      <c r="B1254" s="6"/>
      <c r="C1254" s="34"/>
      <c r="D1254" s="37"/>
      <c r="E1254" s="32"/>
      <c r="F1254" s="32"/>
    </row>
    <row r="1255" spans="1:6">
      <c r="A1255" s="4"/>
      <c r="B1255" s="6"/>
      <c r="C1255" s="34"/>
      <c r="D1255" s="37"/>
      <c r="E1255" s="32"/>
      <c r="F1255" s="32"/>
    </row>
    <row r="1256" spans="1:6">
      <c r="A1256" s="4"/>
      <c r="B1256" s="6"/>
      <c r="C1256" s="34"/>
      <c r="D1256" s="37"/>
      <c r="E1256" s="32"/>
      <c r="F1256" s="32"/>
    </row>
    <row r="1257" spans="1:6">
      <c r="A1257" s="4"/>
      <c r="B1257" s="6"/>
      <c r="C1257" s="34"/>
      <c r="D1257" s="37"/>
      <c r="E1257" s="32"/>
      <c r="F1257" s="32"/>
    </row>
    <row r="1258" spans="1:6">
      <c r="A1258" s="4"/>
      <c r="B1258" s="6"/>
      <c r="C1258" s="34"/>
      <c r="D1258" s="37"/>
      <c r="E1258" s="32"/>
      <c r="F1258" s="32"/>
    </row>
    <row r="1259" spans="1:6">
      <c r="A1259" s="4"/>
      <c r="B1259" s="6"/>
      <c r="C1259" s="34"/>
      <c r="D1259" s="37"/>
      <c r="E1259" s="32"/>
      <c r="F1259" s="32"/>
    </row>
    <row r="1260" spans="1:6">
      <c r="A1260" s="4"/>
      <c r="B1260" s="6"/>
      <c r="C1260" s="34"/>
      <c r="D1260" s="37"/>
      <c r="E1260" s="32"/>
      <c r="F1260" s="32"/>
    </row>
    <row r="1261" spans="1:6">
      <c r="A1261" s="4"/>
      <c r="B1261" s="6"/>
      <c r="C1261" s="34"/>
      <c r="D1261" s="37"/>
      <c r="E1261" s="32"/>
      <c r="F1261" s="32"/>
    </row>
    <row r="1262" spans="1:6">
      <c r="A1262" s="4"/>
      <c r="B1262" s="6"/>
      <c r="C1262" s="34"/>
      <c r="D1262" s="37"/>
      <c r="E1262" s="32"/>
      <c r="F1262" s="32"/>
    </row>
    <row r="1263" spans="1:6">
      <c r="A1263" s="4"/>
      <c r="B1263" s="6"/>
      <c r="C1263" s="34"/>
      <c r="D1263" s="37"/>
      <c r="E1263" s="32"/>
      <c r="F1263" s="32"/>
    </row>
    <row r="1264" spans="1:6">
      <c r="A1264" s="4"/>
      <c r="B1264" s="6"/>
      <c r="C1264" s="34"/>
      <c r="D1264" s="37"/>
      <c r="E1264" s="32"/>
      <c r="F1264" s="32"/>
    </row>
    <row r="1265" spans="1:6">
      <c r="A1265" s="4"/>
      <c r="B1265" s="6"/>
      <c r="C1265" s="34"/>
      <c r="D1265" s="37"/>
      <c r="E1265" s="32"/>
      <c r="F1265" s="32"/>
    </row>
    <row r="1266" spans="1:6">
      <c r="A1266" s="4"/>
      <c r="B1266" s="6"/>
      <c r="C1266" s="34"/>
      <c r="D1266" s="37"/>
      <c r="E1266" s="32"/>
      <c r="F1266" s="32"/>
    </row>
    <row r="1267" spans="1:6">
      <c r="A1267" s="4"/>
      <c r="B1267" s="6"/>
      <c r="C1267" s="34"/>
      <c r="D1267" s="37"/>
      <c r="E1267" s="32"/>
      <c r="F1267" s="32"/>
    </row>
    <row r="1268" spans="1:6">
      <c r="A1268" s="4"/>
      <c r="B1268" s="6"/>
      <c r="C1268" s="34"/>
      <c r="D1268" s="37"/>
      <c r="E1268" s="32"/>
      <c r="F1268" s="32"/>
    </row>
    <row r="1269" spans="1:6">
      <c r="A1269" s="4"/>
      <c r="B1269" s="6"/>
      <c r="C1269" s="34"/>
      <c r="D1269" s="37"/>
      <c r="E1269" s="32"/>
      <c r="F1269" s="32"/>
    </row>
    <row r="1270" spans="1:6">
      <c r="A1270" s="4"/>
      <c r="B1270" s="6"/>
      <c r="C1270" s="34"/>
      <c r="D1270" s="37"/>
      <c r="E1270" s="32"/>
      <c r="F1270" s="32"/>
    </row>
    <row r="1271" spans="1:6">
      <c r="A1271" s="4"/>
      <c r="B1271" s="6"/>
      <c r="C1271" s="34"/>
      <c r="D1271" s="37"/>
      <c r="E1271" s="32"/>
      <c r="F1271" s="32"/>
    </row>
    <row r="1272" spans="1:6">
      <c r="A1272" s="4"/>
      <c r="B1272" s="6"/>
      <c r="C1272" s="34"/>
      <c r="D1272" s="37"/>
      <c r="E1272" s="32"/>
      <c r="F1272" s="32"/>
    </row>
    <row r="1273" spans="1:6">
      <c r="A1273" s="4"/>
      <c r="B1273" s="6"/>
      <c r="C1273" s="34"/>
      <c r="D1273" s="37"/>
      <c r="E1273" s="32"/>
      <c r="F1273" s="32"/>
    </row>
    <row r="1274" spans="1:6">
      <c r="A1274" s="4"/>
      <c r="B1274" s="6"/>
      <c r="C1274" s="34"/>
      <c r="D1274" s="37"/>
      <c r="E1274" s="32"/>
      <c r="F1274" s="32"/>
    </row>
    <row r="1275" spans="1:6">
      <c r="A1275" s="4"/>
      <c r="B1275" s="6"/>
      <c r="C1275" s="34"/>
      <c r="D1275" s="37"/>
      <c r="E1275" s="32"/>
      <c r="F1275" s="32"/>
    </row>
    <row r="1276" spans="1:6">
      <c r="A1276" s="4"/>
      <c r="B1276" s="6"/>
      <c r="C1276" s="34"/>
      <c r="D1276" s="37"/>
      <c r="E1276" s="32"/>
      <c r="F1276" s="32"/>
    </row>
    <row r="1277" spans="1:6">
      <c r="A1277" s="4"/>
      <c r="B1277" s="6"/>
      <c r="C1277" s="34"/>
      <c r="D1277" s="37"/>
      <c r="E1277" s="32"/>
      <c r="F1277" s="32"/>
    </row>
    <row r="1278" spans="1:6">
      <c r="A1278" s="4"/>
      <c r="B1278" s="6"/>
      <c r="C1278" s="34"/>
      <c r="D1278" s="37"/>
      <c r="E1278" s="32"/>
      <c r="F1278" s="32"/>
    </row>
    <row r="1279" spans="1:6">
      <c r="A1279" s="4"/>
      <c r="B1279" s="6"/>
      <c r="C1279" s="34"/>
      <c r="D1279" s="37"/>
      <c r="E1279" s="32"/>
      <c r="F1279" s="32"/>
    </row>
    <row r="1280" spans="1:6">
      <c r="A1280" s="4"/>
      <c r="B1280" s="6"/>
      <c r="C1280" s="34"/>
      <c r="D1280" s="37"/>
      <c r="E1280" s="32"/>
      <c r="F1280" s="32"/>
    </row>
    <row r="1281" spans="1:6">
      <c r="A1281" s="4"/>
      <c r="B1281" s="6"/>
      <c r="C1281" s="34"/>
      <c r="D1281" s="37"/>
      <c r="E1281" s="32"/>
      <c r="F1281" s="32"/>
    </row>
    <row r="1282" spans="1:6">
      <c r="A1282" s="4"/>
      <c r="B1282" s="6"/>
      <c r="C1282" s="34"/>
      <c r="D1282" s="37"/>
      <c r="E1282" s="32"/>
      <c r="F1282" s="32"/>
    </row>
    <row r="1283" spans="1:6">
      <c r="A1283" s="4"/>
      <c r="B1283" s="6"/>
      <c r="C1283" s="34"/>
      <c r="D1283" s="37"/>
      <c r="E1283" s="32"/>
      <c r="F1283" s="32"/>
    </row>
    <row r="1284" spans="1:6">
      <c r="A1284" s="4"/>
      <c r="B1284" s="6"/>
      <c r="C1284" s="34"/>
      <c r="D1284" s="37"/>
      <c r="E1284" s="32"/>
      <c r="F1284" s="32"/>
    </row>
    <row r="1285" spans="1:6">
      <c r="A1285" s="4"/>
      <c r="B1285" s="6"/>
      <c r="C1285" s="34"/>
      <c r="D1285" s="37"/>
      <c r="E1285" s="32"/>
      <c r="F1285" s="32"/>
    </row>
    <row r="1286" spans="1:6">
      <c r="A1286" s="4"/>
      <c r="B1286" s="6"/>
      <c r="C1286" s="34"/>
      <c r="D1286" s="37"/>
      <c r="E1286" s="32"/>
      <c r="F1286" s="32"/>
    </row>
    <row r="1287" spans="1:6">
      <c r="A1287" s="4"/>
      <c r="B1287" s="6"/>
      <c r="C1287" s="34"/>
      <c r="D1287" s="37"/>
      <c r="E1287" s="32"/>
      <c r="F1287" s="32"/>
    </row>
    <row r="1288" spans="1:6">
      <c r="A1288" s="4"/>
      <c r="B1288" s="6"/>
      <c r="C1288" s="34"/>
      <c r="D1288" s="37"/>
      <c r="E1288" s="32"/>
      <c r="F1288" s="32"/>
    </row>
    <row r="1289" spans="1:6">
      <c r="A1289" s="4"/>
      <c r="B1289" s="6"/>
      <c r="C1289" s="34"/>
      <c r="D1289" s="37"/>
      <c r="E1289" s="32"/>
      <c r="F1289" s="32"/>
    </row>
    <row r="1290" spans="1:6">
      <c r="A1290" s="4"/>
      <c r="B1290" s="6"/>
      <c r="C1290" s="34"/>
      <c r="D1290" s="37"/>
      <c r="E1290" s="32"/>
      <c r="F1290" s="32"/>
    </row>
    <row r="1291" spans="1:6">
      <c r="A1291" s="4"/>
      <c r="B1291" s="6"/>
      <c r="C1291" s="34"/>
      <c r="D1291" s="37"/>
      <c r="E1291" s="32"/>
      <c r="F1291" s="32"/>
    </row>
    <row r="1292" spans="1:6">
      <c r="A1292" s="4"/>
      <c r="B1292" s="6"/>
      <c r="C1292" s="34"/>
      <c r="D1292" s="37"/>
      <c r="E1292" s="32"/>
      <c r="F1292" s="32"/>
    </row>
    <row r="1293" spans="1:6">
      <c r="A1293" s="4"/>
      <c r="B1293" s="6"/>
      <c r="C1293" s="34"/>
      <c r="D1293" s="37"/>
      <c r="E1293" s="32"/>
      <c r="F1293" s="32"/>
    </row>
    <row r="1294" spans="1:6">
      <c r="A1294" s="4"/>
      <c r="B1294" s="6"/>
      <c r="C1294" s="34"/>
      <c r="D1294" s="37"/>
      <c r="E1294" s="32"/>
      <c r="F1294" s="32"/>
    </row>
    <row r="1295" spans="1:6">
      <c r="A1295" s="4"/>
      <c r="B1295" s="6"/>
      <c r="C1295" s="34"/>
      <c r="D1295" s="37"/>
      <c r="E1295" s="32"/>
      <c r="F1295" s="32"/>
    </row>
    <row r="1296" spans="1:6">
      <c r="A1296" s="4"/>
      <c r="B1296" s="6"/>
      <c r="C1296" s="34"/>
      <c r="D1296" s="37"/>
      <c r="E1296" s="32"/>
      <c r="F1296" s="32"/>
    </row>
    <row r="1297" spans="1:6">
      <c r="A1297" s="4"/>
      <c r="B1297" s="6"/>
      <c r="C1297" s="34"/>
      <c r="D1297" s="37"/>
      <c r="E1297" s="32"/>
      <c r="F1297" s="32"/>
    </row>
    <row r="1298" spans="1:6">
      <c r="A1298" s="4"/>
      <c r="B1298" s="6"/>
      <c r="C1298" s="34"/>
      <c r="D1298" s="37"/>
      <c r="E1298" s="32"/>
      <c r="F1298" s="32"/>
    </row>
    <row r="1299" spans="1:6">
      <c r="A1299" s="4"/>
      <c r="B1299" s="6"/>
      <c r="C1299" s="34"/>
      <c r="D1299" s="37"/>
      <c r="E1299" s="32"/>
      <c r="F1299" s="32"/>
    </row>
    <row r="1300" spans="1:6">
      <c r="A1300" s="4"/>
      <c r="B1300" s="6"/>
      <c r="C1300" s="34"/>
      <c r="D1300" s="37"/>
      <c r="E1300" s="32"/>
      <c r="F1300" s="32"/>
    </row>
    <row r="1301" spans="1:6">
      <c r="A1301" s="4"/>
      <c r="B1301" s="6"/>
      <c r="C1301" s="34"/>
      <c r="D1301" s="37"/>
      <c r="E1301" s="32"/>
      <c r="F1301" s="32"/>
    </row>
    <row r="1302" spans="1:6">
      <c r="A1302" s="4"/>
      <c r="B1302" s="6"/>
      <c r="C1302" s="34"/>
      <c r="D1302" s="37"/>
      <c r="E1302" s="32"/>
      <c r="F1302" s="32"/>
    </row>
    <row r="1303" spans="1:6">
      <c r="A1303" s="4"/>
      <c r="B1303" s="6"/>
      <c r="C1303" s="34"/>
      <c r="D1303" s="37"/>
      <c r="E1303" s="32"/>
      <c r="F1303" s="32"/>
    </row>
    <row r="1304" spans="1:6">
      <c r="A1304" s="4"/>
      <c r="B1304" s="6"/>
      <c r="C1304" s="34"/>
      <c r="D1304" s="37"/>
      <c r="E1304" s="32"/>
      <c r="F1304" s="32"/>
    </row>
    <row r="1305" spans="1:6">
      <c r="A1305" s="4"/>
      <c r="B1305" s="6"/>
      <c r="C1305" s="34"/>
      <c r="D1305" s="37"/>
      <c r="E1305" s="32"/>
      <c r="F1305" s="32"/>
    </row>
    <row r="1306" spans="1:6">
      <c r="A1306" s="4"/>
      <c r="B1306" s="6"/>
      <c r="C1306" s="34"/>
      <c r="D1306" s="37"/>
      <c r="E1306" s="32"/>
      <c r="F1306" s="32"/>
    </row>
    <row r="1307" spans="1:6">
      <c r="A1307" s="4"/>
      <c r="B1307" s="6"/>
      <c r="C1307" s="34"/>
      <c r="D1307" s="37"/>
      <c r="E1307" s="32"/>
      <c r="F1307" s="32"/>
    </row>
    <row r="1308" spans="1:6">
      <c r="A1308" s="4"/>
      <c r="B1308" s="6"/>
      <c r="C1308" s="34"/>
      <c r="D1308" s="37"/>
      <c r="E1308" s="32"/>
      <c r="F1308" s="32"/>
    </row>
    <row r="1309" spans="1:6">
      <c r="A1309" s="4"/>
      <c r="B1309" s="6"/>
      <c r="C1309" s="34"/>
      <c r="D1309" s="37"/>
      <c r="E1309" s="32"/>
      <c r="F1309" s="32"/>
    </row>
    <row r="1310" spans="1:6">
      <c r="A1310" s="4"/>
      <c r="B1310" s="6"/>
      <c r="C1310" s="34"/>
      <c r="D1310" s="37"/>
      <c r="E1310" s="32"/>
      <c r="F1310" s="32"/>
    </row>
    <row r="1311" spans="1:6">
      <c r="A1311" s="4"/>
      <c r="B1311" s="6"/>
      <c r="C1311" s="34"/>
      <c r="D1311" s="37"/>
      <c r="E1311" s="32"/>
      <c r="F1311" s="32"/>
    </row>
    <row r="1312" spans="1:6">
      <c r="A1312" s="4"/>
      <c r="B1312" s="6"/>
      <c r="C1312" s="34"/>
      <c r="D1312" s="37"/>
      <c r="E1312" s="32"/>
      <c r="F1312" s="32"/>
    </row>
    <row r="1313" spans="1:6">
      <c r="A1313" s="4"/>
      <c r="B1313" s="6"/>
      <c r="C1313" s="34"/>
      <c r="D1313" s="37"/>
      <c r="E1313" s="32"/>
      <c r="F1313" s="32"/>
    </row>
    <row r="1314" spans="1:6">
      <c r="A1314" s="4"/>
      <c r="B1314" s="6"/>
      <c r="C1314" s="34"/>
      <c r="D1314" s="37"/>
      <c r="E1314" s="32"/>
      <c r="F1314" s="32"/>
    </row>
    <row r="1315" spans="1:6">
      <c r="A1315" s="4"/>
      <c r="B1315" s="6"/>
      <c r="C1315" s="34"/>
      <c r="D1315" s="37"/>
      <c r="E1315" s="32"/>
      <c r="F1315" s="32"/>
    </row>
    <row r="1316" spans="1:6">
      <c r="A1316" s="4"/>
      <c r="B1316" s="6"/>
      <c r="C1316" s="34"/>
      <c r="D1316" s="37"/>
      <c r="E1316" s="32"/>
      <c r="F1316" s="32"/>
    </row>
    <row r="1317" spans="1:6">
      <c r="A1317" s="4"/>
      <c r="B1317" s="6"/>
      <c r="C1317" s="34"/>
      <c r="D1317" s="37"/>
      <c r="E1317" s="32"/>
      <c r="F1317" s="32"/>
    </row>
    <row r="1318" spans="1:6">
      <c r="A1318" s="4"/>
      <c r="B1318" s="6"/>
      <c r="C1318" s="34"/>
      <c r="D1318" s="37"/>
      <c r="E1318" s="32"/>
      <c r="F1318" s="32"/>
    </row>
    <row r="1319" spans="1:6">
      <c r="A1319" s="4"/>
      <c r="B1319" s="6"/>
      <c r="C1319" s="34"/>
      <c r="D1319" s="37"/>
      <c r="E1319" s="32"/>
      <c r="F1319" s="32"/>
    </row>
    <row r="1320" spans="1:6">
      <c r="A1320" s="4"/>
      <c r="B1320" s="6"/>
      <c r="C1320" s="34"/>
      <c r="D1320" s="37"/>
      <c r="E1320" s="32"/>
      <c r="F1320" s="32"/>
    </row>
    <row r="1321" spans="1:6">
      <c r="A1321" s="4"/>
      <c r="B1321" s="6"/>
      <c r="C1321" s="34"/>
      <c r="D1321" s="37"/>
      <c r="E1321" s="32"/>
      <c r="F1321" s="32"/>
    </row>
    <row r="1322" spans="1:6">
      <c r="A1322" s="4"/>
      <c r="B1322" s="6"/>
      <c r="C1322" s="34"/>
      <c r="D1322" s="37"/>
      <c r="E1322" s="32"/>
      <c r="F1322" s="32"/>
    </row>
    <row r="1323" spans="1:6">
      <c r="A1323" s="4"/>
      <c r="B1323" s="6"/>
      <c r="C1323" s="34"/>
      <c r="D1323" s="37"/>
      <c r="E1323" s="32"/>
      <c r="F1323" s="32"/>
    </row>
    <row r="1324" spans="1:6">
      <c r="A1324" s="4"/>
      <c r="B1324" s="6"/>
      <c r="C1324" s="34"/>
      <c r="D1324" s="37"/>
      <c r="E1324" s="32"/>
      <c r="F1324" s="32"/>
    </row>
    <row r="1325" spans="1:6">
      <c r="A1325" s="4"/>
      <c r="B1325" s="6"/>
      <c r="C1325" s="34"/>
      <c r="D1325" s="37"/>
      <c r="E1325" s="32"/>
      <c r="F1325" s="32"/>
    </row>
    <row r="1326" spans="1:6">
      <c r="A1326" s="4"/>
      <c r="B1326" s="6"/>
      <c r="C1326" s="34"/>
      <c r="D1326" s="37"/>
      <c r="E1326" s="32"/>
      <c r="F1326" s="32"/>
    </row>
    <row r="1327" spans="1:6">
      <c r="A1327" s="4"/>
      <c r="B1327" s="6"/>
      <c r="C1327" s="34"/>
      <c r="D1327" s="37"/>
      <c r="E1327" s="32"/>
      <c r="F1327" s="32"/>
    </row>
    <row r="1328" spans="1:6">
      <c r="A1328" s="4"/>
      <c r="B1328" s="6"/>
      <c r="C1328" s="34"/>
      <c r="D1328" s="37"/>
      <c r="E1328" s="32"/>
      <c r="F1328" s="32"/>
    </row>
    <row r="1329" spans="1:6">
      <c r="A1329" s="4"/>
      <c r="B1329" s="6"/>
      <c r="C1329" s="34"/>
      <c r="D1329" s="37"/>
      <c r="E1329" s="32"/>
      <c r="F1329" s="32"/>
    </row>
    <row r="1330" spans="1:6">
      <c r="A1330" s="4"/>
      <c r="B1330" s="6"/>
      <c r="C1330" s="34"/>
      <c r="D1330" s="37"/>
      <c r="E1330" s="32"/>
      <c r="F1330" s="32"/>
    </row>
    <row r="1331" spans="1:6">
      <c r="A1331" s="4"/>
      <c r="B1331" s="6"/>
      <c r="C1331" s="34"/>
      <c r="D1331" s="37"/>
      <c r="E1331" s="32"/>
      <c r="F1331" s="32"/>
    </row>
    <row r="1332" spans="1:6">
      <c r="A1332" s="4"/>
      <c r="B1332" s="6"/>
      <c r="C1332" s="34"/>
      <c r="D1332" s="37"/>
      <c r="E1332" s="32"/>
      <c r="F1332" s="32"/>
    </row>
    <row r="1333" spans="1:6">
      <c r="A1333" s="4"/>
      <c r="B1333" s="6"/>
      <c r="C1333" s="34"/>
      <c r="D1333" s="37"/>
      <c r="E1333" s="32"/>
      <c r="F1333" s="32"/>
    </row>
    <row r="1334" spans="1:6">
      <c r="A1334" s="4"/>
      <c r="B1334" s="6"/>
      <c r="C1334" s="34"/>
      <c r="D1334" s="37"/>
      <c r="E1334" s="32"/>
      <c r="F1334" s="32"/>
    </row>
    <row r="1335" spans="1:6">
      <c r="A1335" s="4"/>
      <c r="B1335" s="6"/>
      <c r="C1335" s="34"/>
      <c r="D1335" s="37"/>
      <c r="E1335" s="32"/>
      <c r="F1335" s="32"/>
    </row>
    <row r="1336" spans="1:6">
      <c r="A1336" s="4"/>
      <c r="B1336" s="6"/>
      <c r="C1336" s="34"/>
      <c r="D1336" s="37"/>
      <c r="E1336" s="32"/>
      <c r="F1336" s="32"/>
    </row>
    <row r="1337" spans="1:6">
      <c r="A1337" s="4"/>
      <c r="B1337" s="6"/>
      <c r="C1337" s="34"/>
      <c r="D1337" s="37"/>
      <c r="E1337" s="32"/>
      <c r="F1337" s="32"/>
    </row>
    <row r="1338" spans="1:6">
      <c r="A1338" s="4"/>
      <c r="B1338" s="6"/>
      <c r="C1338" s="34"/>
      <c r="D1338" s="37"/>
      <c r="E1338" s="32"/>
      <c r="F1338" s="32"/>
    </row>
    <row r="1339" spans="1:6">
      <c r="A1339" s="4"/>
      <c r="B1339" s="6"/>
      <c r="C1339" s="34"/>
      <c r="D1339" s="37"/>
      <c r="E1339" s="32"/>
      <c r="F1339" s="32"/>
    </row>
    <row r="1340" spans="1:6">
      <c r="A1340" s="4"/>
      <c r="B1340" s="6"/>
      <c r="C1340" s="34"/>
      <c r="D1340" s="37"/>
      <c r="E1340" s="32"/>
      <c r="F1340" s="32"/>
    </row>
    <row r="1341" spans="1:6">
      <c r="A1341" s="4"/>
      <c r="B1341" s="6"/>
      <c r="C1341" s="34"/>
      <c r="D1341" s="37"/>
      <c r="E1341" s="32"/>
      <c r="F1341" s="32"/>
    </row>
    <row r="1342" spans="1:6">
      <c r="A1342" s="4"/>
      <c r="B1342" s="6"/>
      <c r="C1342" s="34"/>
      <c r="D1342" s="37"/>
      <c r="E1342" s="32"/>
      <c r="F1342" s="32"/>
    </row>
    <row r="1343" spans="1:6">
      <c r="A1343" s="4"/>
      <c r="B1343" s="6"/>
      <c r="C1343" s="34"/>
      <c r="D1343" s="37"/>
      <c r="E1343" s="32"/>
      <c r="F1343" s="32"/>
    </row>
    <row r="1344" spans="1:6">
      <c r="A1344" s="4"/>
      <c r="B1344" s="6"/>
      <c r="C1344" s="34"/>
      <c r="D1344" s="37"/>
      <c r="E1344" s="32"/>
      <c r="F1344" s="32"/>
    </row>
    <row r="1345" spans="1:6">
      <c r="A1345" s="4"/>
      <c r="B1345" s="6"/>
      <c r="C1345" s="34"/>
      <c r="D1345" s="37"/>
      <c r="E1345" s="32"/>
      <c r="F1345" s="32"/>
    </row>
    <row r="1346" spans="1:6">
      <c r="A1346" s="4"/>
      <c r="B1346" s="6"/>
      <c r="C1346" s="34"/>
      <c r="D1346" s="37"/>
      <c r="E1346" s="32"/>
      <c r="F1346" s="32"/>
    </row>
    <row r="1347" spans="1:6">
      <c r="A1347" s="4"/>
      <c r="B1347" s="6"/>
      <c r="C1347" s="34"/>
      <c r="D1347" s="37"/>
      <c r="E1347" s="32"/>
      <c r="F1347" s="32"/>
    </row>
    <row r="1348" spans="1:6">
      <c r="A1348" s="4"/>
      <c r="B1348" s="6"/>
      <c r="C1348" s="34"/>
      <c r="D1348" s="37"/>
      <c r="E1348" s="32"/>
      <c r="F1348" s="32"/>
    </row>
    <row r="1349" spans="1:6">
      <c r="A1349" s="4"/>
      <c r="B1349" s="6"/>
      <c r="C1349" s="34"/>
      <c r="D1349" s="37"/>
      <c r="E1349" s="32"/>
      <c r="F1349" s="32"/>
    </row>
    <row r="1350" spans="1:6">
      <c r="A1350" s="4"/>
      <c r="B1350" s="6"/>
      <c r="C1350" s="34"/>
      <c r="D1350" s="37"/>
      <c r="E1350" s="32"/>
      <c r="F1350" s="32"/>
    </row>
    <row r="1351" spans="1:6">
      <c r="A1351" s="4"/>
      <c r="B1351" s="6"/>
      <c r="C1351" s="34"/>
      <c r="D1351" s="37"/>
      <c r="E1351" s="32"/>
      <c r="F1351" s="32"/>
    </row>
    <row r="1352" spans="1:6">
      <c r="A1352" s="4"/>
      <c r="B1352" s="6"/>
      <c r="C1352" s="34"/>
      <c r="D1352" s="37"/>
      <c r="E1352" s="32"/>
      <c r="F1352" s="32"/>
    </row>
    <row r="1353" spans="1:6">
      <c r="A1353" s="4"/>
      <c r="B1353" s="6"/>
      <c r="C1353" s="34"/>
      <c r="D1353" s="37"/>
      <c r="E1353" s="32"/>
      <c r="F1353" s="32"/>
    </row>
    <row r="1354" spans="1:6">
      <c r="A1354" s="4"/>
      <c r="B1354" s="6"/>
      <c r="C1354" s="34"/>
      <c r="D1354" s="37"/>
      <c r="E1354" s="32"/>
      <c r="F1354" s="32"/>
    </row>
    <row r="1355" spans="1:6">
      <c r="A1355" s="4"/>
      <c r="B1355" s="6"/>
      <c r="C1355" s="34"/>
      <c r="D1355" s="37"/>
      <c r="E1355" s="32"/>
      <c r="F1355" s="32"/>
    </row>
    <row r="1356" spans="1:6">
      <c r="A1356" s="4"/>
      <c r="B1356" s="6"/>
      <c r="C1356" s="34"/>
      <c r="D1356" s="37"/>
      <c r="E1356" s="32"/>
      <c r="F1356" s="32"/>
    </row>
    <row r="1357" spans="1:6">
      <c r="A1357" s="4"/>
      <c r="B1357" s="6"/>
      <c r="C1357" s="34"/>
      <c r="D1357" s="37"/>
      <c r="E1357" s="32"/>
      <c r="F1357" s="32"/>
    </row>
    <row r="1358" spans="1:6">
      <c r="A1358" s="4"/>
      <c r="B1358" s="6"/>
      <c r="C1358" s="34"/>
      <c r="D1358" s="37"/>
      <c r="E1358" s="32"/>
      <c r="F1358" s="32"/>
    </row>
    <row r="1359" spans="1:6">
      <c r="A1359" s="4"/>
      <c r="B1359" s="6"/>
      <c r="C1359" s="34"/>
      <c r="D1359" s="37"/>
      <c r="E1359" s="32"/>
      <c r="F1359" s="32"/>
    </row>
    <row r="1360" spans="1:6">
      <c r="A1360" s="4"/>
      <c r="B1360" s="6"/>
      <c r="C1360" s="34"/>
      <c r="D1360" s="37"/>
      <c r="E1360" s="32"/>
      <c r="F1360" s="32"/>
    </row>
    <row r="1361" spans="1:6">
      <c r="A1361" s="4"/>
      <c r="B1361" s="6"/>
      <c r="C1361" s="34"/>
      <c r="D1361" s="37"/>
      <c r="E1361" s="32"/>
      <c r="F1361" s="32"/>
    </row>
    <row r="1362" spans="1:6">
      <c r="A1362" s="4"/>
      <c r="B1362" s="6"/>
      <c r="C1362" s="34"/>
      <c r="D1362" s="37"/>
      <c r="E1362" s="32"/>
      <c r="F1362" s="32"/>
    </row>
    <row r="1363" spans="1:6">
      <c r="A1363" s="4"/>
      <c r="B1363" s="6"/>
      <c r="C1363" s="34"/>
      <c r="D1363" s="37"/>
      <c r="E1363" s="32"/>
      <c r="F1363" s="32"/>
    </row>
    <row r="1364" spans="1:6">
      <c r="A1364" s="4"/>
      <c r="B1364" s="6"/>
      <c r="C1364" s="34"/>
      <c r="D1364" s="37"/>
      <c r="E1364" s="32"/>
      <c r="F1364" s="32"/>
    </row>
    <row r="1365" spans="1:6">
      <c r="A1365" s="4"/>
      <c r="B1365" s="6"/>
      <c r="C1365" s="34"/>
      <c r="D1365" s="37"/>
      <c r="E1365" s="32"/>
      <c r="F1365" s="32"/>
    </row>
    <row r="1366" spans="1:6">
      <c r="A1366" s="4"/>
      <c r="B1366" s="6"/>
      <c r="C1366" s="34"/>
      <c r="D1366" s="37"/>
      <c r="E1366" s="32"/>
      <c r="F1366" s="32"/>
    </row>
    <row r="1367" spans="1:6">
      <c r="A1367" s="4"/>
      <c r="B1367" s="6"/>
      <c r="C1367" s="34"/>
      <c r="D1367" s="37"/>
      <c r="E1367" s="32"/>
      <c r="F1367" s="32"/>
    </row>
    <row r="1368" spans="1:6">
      <c r="A1368" s="4"/>
      <c r="B1368" s="6"/>
      <c r="C1368" s="34"/>
      <c r="D1368" s="37"/>
      <c r="E1368" s="32"/>
      <c r="F1368" s="32"/>
    </row>
    <row r="1369" spans="1:6">
      <c r="A1369" s="4"/>
      <c r="B1369" s="6"/>
      <c r="C1369" s="34"/>
      <c r="D1369" s="37"/>
      <c r="E1369" s="32"/>
      <c r="F1369" s="32"/>
    </row>
    <row r="1370" spans="1:6">
      <c r="A1370" s="4"/>
      <c r="B1370" s="6"/>
      <c r="C1370" s="34"/>
      <c r="D1370" s="37"/>
      <c r="E1370" s="32"/>
      <c r="F1370" s="32"/>
    </row>
    <row r="1371" spans="1:6">
      <c r="A1371" s="4"/>
      <c r="B1371" s="6"/>
      <c r="C1371" s="34"/>
      <c r="D1371" s="37"/>
      <c r="E1371" s="32"/>
      <c r="F1371" s="32"/>
    </row>
    <row r="1372" spans="1:6">
      <c r="A1372" s="4"/>
      <c r="B1372" s="6"/>
      <c r="C1372" s="34"/>
      <c r="D1372" s="37"/>
      <c r="E1372" s="32"/>
      <c r="F1372" s="32"/>
    </row>
    <row r="1373" spans="1:6">
      <c r="A1373" s="4"/>
      <c r="B1373" s="6"/>
      <c r="C1373" s="34"/>
      <c r="D1373" s="37"/>
      <c r="E1373" s="32"/>
      <c r="F1373" s="32"/>
    </row>
    <row r="1374" spans="1:6">
      <c r="A1374" s="4"/>
      <c r="B1374" s="6"/>
      <c r="C1374" s="34"/>
      <c r="D1374" s="37"/>
      <c r="E1374" s="32"/>
      <c r="F1374" s="32"/>
    </row>
    <row r="1375" spans="1:6">
      <c r="A1375" s="4"/>
      <c r="B1375" s="6"/>
      <c r="C1375" s="34"/>
      <c r="D1375" s="37"/>
      <c r="E1375" s="32"/>
      <c r="F1375" s="32"/>
    </row>
    <row r="1376" spans="1:6">
      <c r="A1376" s="4"/>
      <c r="B1376" s="6"/>
      <c r="C1376" s="34"/>
      <c r="D1376" s="37"/>
      <c r="E1376" s="32"/>
      <c r="F1376" s="32"/>
    </row>
    <row r="1377" spans="1:6">
      <c r="A1377" s="4"/>
      <c r="B1377" s="6"/>
      <c r="C1377" s="34"/>
      <c r="D1377" s="37"/>
      <c r="E1377" s="32"/>
      <c r="F1377" s="32"/>
    </row>
    <row r="1378" spans="1:6">
      <c r="A1378" s="4"/>
      <c r="B1378" s="6"/>
      <c r="C1378" s="34"/>
      <c r="D1378" s="37"/>
      <c r="E1378" s="32"/>
      <c r="F1378" s="32"/>
    </row>
    <row r="1379" spans="1:6">
      <c r="A1379" s="4"/>
      <c r="B1379" s="6"/>
      <c r="C1379" s="34"/>
      <c r="D1379" s="37"/>
      <c r="E1379" s="32"/>
      <c r="F1379" s="32"/>
    </row>
    <row r="1380" spans="1:6">
      <c r="A1380" s="4"/>
      <c r="B1380" s="6"/>
      <c r="C1380" s="34"/>
      <c r="D1380" s="37"/>
      <c r="E1380" s="32"/>
      <c r="F1380" s="32"/>
    </row>
    <row r="1381" spans="1:6">
      <c r="A1381" s="4"/>
      <c r="B1381" s="6"/>
      <c r="C1381" s="34"/>
      <c r="D1381" s="37"/>
      <c r="E1381" s="32"/>
      <c r="F1381" s="32"/>
    </row>
    <row r="1382" spans="1:6">
      <c r="A1382" s="4"/>
      <c r="B1382" s="6"/>
      <c r="C1382" s="34"/>
      <c r="D1382" s="37"/>
      <c r="E1382" s="32"/>
      <c r="F1382" s="32"/>
    </row>
    <row r="1383" spans="1:6">
      <c r="A1383" s="4"/>
      <c r="B1383" s="6"/>
      <c r="C1383" s="34"/>
      <c r="D1383" s="37"/>
      <c r="E1383" s="32"/>
      <c r="F1383" s="32"/>
    </row>
    <row r="1384" spans="1:6">
      <c r="A1384" s="4"/>
      <c r="B1384" s="6"/>
      <c r="C1384" s="34"/>
      <c r="D1384" s="37"/>
      <c r="E1384" s="32"/>
      <c r="F1384" s="32"/>
    </row>
    <row r="1385" spans="1:6">
      <c r="A1385" s="4"/>
      <c r="B1385" s="6"/>
      <c r="C1385" s="34"/>
      <c r="D1385" s="37"/>
      <c r="E1385" s="32"/>
      <c r="F1385" s="32"/>
    </row>
    <row r="1386" spans="1:6">
      <c r="A1386" s="4"/>
      <c r="B1386" s="6"/>
      <c r="C1386" s="34"/>
      <c r="D1386" s="37"/>
      <c r="E1386" s="32"/>
      <c r="F1386" s="32"/>
    </row>
    <row r="1387" spans="1:6">
      <c r="A1387" s="4"/>
      <c r="B1387" s="6"/>
      <c r="C1387" s="34"/>
      <c r="D1387" s="37"/>
      <c r="E1387" s="32"/>
      <c r="F1387" s="32"/>
    </row>
    <row r="1388" spans="1:6">
      <c r="A1388" s="4"/>
      <c r="B1388" s="6"/>
      <c r="C1388" s="34"/>
      <c r="D1388" s="37"/>
      <c r="E1388" s="32"/>
      <c r="F1388" s="32"/>
    </row>
    <row r="1389" spans="1:6">
      <c r="A1389" s="4"/>
      <c r="B1389" s="6"/>
      <c r="C1389" s="34"/>
      <c r="D1389" s="37"/>
      <c r="E1389" s="32"/>
      <c r="F1389" s="32"/>
    </row>
    <row r="1390" spans="1:6">
      <c r="A1390" s="4"/>
      <c r="B1390" s="6"/>
      <c r="C1390" s="34"/>
      <c r="D1390" s="37"/>
      <c r="E1390" s="32"/>
      <c r="F1390" s="32"/>
    </row>
    <row r="1391" spans="1:6">
      <c r="A1391" s="4"/>
      <c r="B1391" s="6"/>
      <c r="C1391" s="34"/>
      <c r="D1391" s="37"/>
      <c r="E1391" s="32"/>
      <c r="F1391" s="32"/>
    </row>
    <row r="1392" spans="1:6">
      <c r="A1392" s="4"/>
      <c r="B1392" s="6"/>
      <c r="C1392" s="34"/>
      <c r="D1392" s="37"/>
      <c r="E1392" s="32"/>
      <c r="F1392" s="32"/>
    </row>
    <row r="1393" spans="1:6">
      <c r="A1393" s="4"/>
      <c r="B1393" s="6"/>
      <c r="C1393" s="34"/>
      <c r="D1393" s="37"/>
      <c r="E1393" s="32"/>
      <c r="F1393" s="32"/>
    </row>
    <row r="1394" spans="1:6">
      <c r="A1394" s="4"/>
      <c r="B1394" s="6"/>
      <c r="C1394" s="34"/>
      <c r="D1394" s="37"/>
      <c r="E1394" s="32"/>
      <c r="F1394" s="32"/>
    </row>
    <row r="1395" spans="1:6">
      <c r="A1395" s="4"/>
      <c r="B1395" s="6"/>
      <c r="C1395" s="34"/>
      <c r="D1395" s="37"/>
      <c r="E1395" s="32"/>
      <c r="F1395" s="32"/>
    </row>
    <row r="1396" spans="1:6">
      <c r="A1396" s="4"/>
      <c r="B1396" s="6"/>
      <c r="C1396" s="34"/>
      <c r="D1396" s="37"/>
      <c r="E1396" s="32"/>
      <c r="F1396" s="32"/>
    </row>
    <row r="1397" spans="1:6">
      <c r="A1397" s="4"/>
      <c r="B1397" s="6"/>
      <c r="C1397" s="34"/>
      <c r="D1397" s="37"/>
      <c r="E1397" s="32"/>
      <c r="F1397" s="32"/>
    </row>
    <row r="1398" spans="1:6">
      <c r="A1398" s="4"/>
      <c r="B1398" s="6"/>
      <c r="C1398" s="34"/>
      <c r="D1398" s="37"/>
      <c r="E1398" s="32"/>
      <c r="F1398" s="32"/>
    </row>
    <row r="1399" spans="1:6">
      <c r="A1399" s="4"/>
      <c r="B1399" s="6"/>
      <c r="C1399" s="34"/>
      <c r="D1399" s="37"/>
      <c r="E1399" s="32"/>
      <c r="F1399" s="32"/>
    </row>
    <row r="1400" spans="1:6">
      <c r="A1400" s="4"/>
      <c r="B1400" s="6"/>
      <c r="C1400" s="34"/>
      <c r="D1400" s="37"/>
      <c r="E1400" s="32"/>
      <c r="F1400" s="32"/>
    </row>
    <row r="1401" spans="1:6">
      <c r="A1401" s="4"/>
      <c r="B1401" s="6"/>
      <c r="C1401" s="34"/>
      <c r="D1401" s="37"/>
      <c r="E1401" s="32"/>
      <c r="F1401" s="32"/>
    </row>
    <row r="1402" spans="1:6">
      <c r="A1402" s="4"/>
      <c r="B1402" s="6"/>
      <c r="C1402" s="34"/>
      <c r="D1402" s="37"/>
      <c r="E1402" s="32"/>
      <c r="F1402" s="32"/>
    </row>
    <row r="1403" spans="1:6">
      <c r="A1403" s="4"/>
      <c r="B1403" s="6"/>
      <c r="C1403" s="34"/>
      <c r="D1403" s="37"/>
      <c r="E1403" s="32"/>
      <c r="F1403" s="32"/>
    </row>
    <row r="1404" spans="1:6">
      <c r="A1404" s="4"/>
      <c r="B1404" s="6"/>
      <c r="C1404" s="34"/>
      <c r="D1404" s="37"/>
      <c r="E1404" s="32"/>
      <c r="F1404" s="32"/>
    </row>
    <row r="1405" spans="1:6">
      <c r="A1405" s="4"/>
      <c r="B1405" s="6"/>
      <c r="C1405" s="34"/>
      <c r="D1405" s="37"/>
      <c r="E1405" s="32"/>
      <c r="F1405" s="32"/>
    </row>
    <row r="1406" spans="1:6">
      <c r="A1406" s="4"/>
      <c r="B1406" s="6"/>
      <c r="C1406" s="34"/>
      <c r="D1406" s="37"/>
      <c r="E1406" s="32"/>
      <c r="F1406" s="32"/>
    </row>
    <row r="1407" spans="1:6">
      <c r="A1407" s="4"/>
      <c r="B1407" s="6"/>
      <c r="C1407" s="34"/>
      <c r="D1407" s="37"/>
      <c r="E1407" s="32"/>
      <c r="F1407" s="32"/>
    </row>
    <row r="1408" spans="1:6">
      <c r="A1408" s="4"/>
      <c r="B1408" s="6"/>
      <c r="C1408" s="34"/>
      <c r="D1408" s="37"/>
      <c r="E1408" s="32"/>
      <c r="F1408" s="32"/>
    </row>
    <row r="1409" spans="1:6">
      <c r="A1409" s="4"/>
      <c r="B1409" s="6"/>
      <c r="C1409" s="34"/>
      <c r="D1409" s="37"/>
      <c r="E1409" s="32"/>
      <c r="F1409" s="32"/>
    </row>
    <row r="1410" spans="1:6">
      <c r="A1410" s="4"/>
      <c r="B1410" s="6"/>
      <c r="C1410" s="34"/>
      <c r="D1410" s="37"/>
      <c r="E1410" s="32"/>
      <c r="F1410" s="32"/>
    </row>
    <row r="1411" spans="1:6">
      <c r="A1411" s="4"/>
      <c r="B1411" s="6"/>
      <c r="C1411" s="34"/>
      <c r="D1411" s="37"/>
      <c r="E1411" s="32"/>
      <c r="F1411" s="32"/>
    </row>
    <row r="1412" spans="1:6">
      <c r="A1412" s="4"/>
      <c r="B1412" s="6"/>
      <c r="C1412" s="34"/>
      <c r="D1412" s="37"/>
      <c r="E1412" s="32"/>
      <c r="F1412" s="32"/>
    </row>
    <row r="1413" spans="1:6">
      <c r="A1413" s="4"/>
      <c r="B1413" s="6"/>
      <c r="C1413" s="34"/>
      <c r="D1413" s="37"/>
      <c r="E1413" s="32"/>
      <c r="F1413" s="32"/>
    </row>
    <row r="1414" spans="1:6">
      <c r="A1414" s="4"/>
      <c r="B1414" s="6"/>
      <c r="C1414" s="34"/>
      <c r="D1414" s="37"/>
      <c r="E1414" s="32"/>
      <c r="F1414" s="32"/>
    </row>
    <row r="1415" spans="1:6">
      <c r="A1415" s="4"/>
      <c r="B1415" s="6"/>
      <c r="C1415" s="34"/>
      <c r="D1415" s="37"/>
      <c r="E1415" s="32"/>
      <c r="F1415" s="32"/>
    </row>
    <row r="1416" spans="1:6">
      <c r="A1416" s="4"/>
      <c r="B1416" s="6"/>
      <c r="C1416" s="34"/>
      <c r="D1416" s="37"/>
      <c r="E1416" s="32"/>
      <c r="F1416" s="32"/>
    </row>
    <row r="1417" spans="1:6">
      <c r="A1417" s="4"/>
      <c r="B1417" s="6"/>
      <c r="C1417" s="34"/>
      <c r="D1417" s="37"/>
      <c r="E1417" s="32"/>
      <c r="F1417" s="32"/>
    </row>
    <row r="1418" spans="1:6">
      <c r="A1418" s="4"/>
      <c r="B1418" s="6"/>
      <c r="C1418" s="34"/>
      <c r="D1418" s="37"/>
      <c r="E1418" s="32"/>
      <c r="F1418" s="32"/>
    </row>
    <row r="1419" spans="1:6">
      <c r="A1419" s="4"/>
      <c r="B1419" s="6"/>
      <c r="C1419" s="34"/>
      <c r="D1419" s="37"/>
      <c r="E1419" s="32"/>
      <c r="F1419" s="32"/>
    </row>
    <row r="1420" spans="1:6">
      <c r="A1420" s="4"/>
      <c r="B1420" s="6"/>
      <c r="C1420" s="34"/>
      <c r="D1420" s="37"/>
      <c r="E1420" s="32"/>
      <c r="F1420" s="32"/>
    </row>
    <row r="1421" spans="1:6">
      <c r="A1421" s="4"/>
      <c r="B1421" s="6"/>
      <c r="C1421" s="34"/>
      <c r="D1421" s="37"/>
      <c r="E1421" s="32"/>
      <c r="F1421" s="32"/>
    </row>
    <row r="1422" spans="1:6">
      <c r="A1422" s="4"/>
      <c r="B1422" s="6"/>
      <c r="C1422" s="34"/>
      <c r="D1422" s="37"/>
      <c r="E1422" s="32"/>
      <c r="F1422" s="32"/>
    </row>
    <row r="1423" spans="1:6">
      <c r="A1423" s="4"/>
      <c r="B1423" s="6"/>
      <c r="C1423" s="34"/>
      <c r="D1423" s="37"/>
      <c r="E1423" s="32"/>
      <c r="F1423" s="32"/>
    </row>
    <row r="1424" spans="1:6">
      <c r="A1424" s="4"/>
      <c r="B1424" s="6"/>
      <c r="C1424" s="34"/>
      <c r="D1424" s="37"/>
      <c r="E1424" s="32"/>
      <c r="F1424" s="32"/>
    </row>
    <row r="1425" spans="1:6">
      <c r="A1425" s="4"/>
      <c r="B1425" s="6"/>
      <c r="C1425" s="34"/>
      <c r="D1425" s="37"/>
      <c r="E1425" s="32"/>
      <c r="F1425" s="32"/>
    </row>
    <row r="1426" spans="1:6">
      <c r="A1426" s="4"/>
      <c r="B1426" s="6"/>
      <c r="C1426" s="34"/>
      <c r="D1426" s="37"/>
      <c r="E1426" s="32"/>
      <c r="F1426" s="32"/>
    </row>
    <row r="1427" spans="1:6">
      <c r="A1427" s="4"/>
      <c r="B1427" s="6"/>
      <c r="C1427" s="34"/>
      <c r="D1427" s="37"/>
      <c r="E1427" s="32"/>
      <c r="F1427" s="32"/>
    </row>
    <row r="1428" spans="1:6">
      <c r="A1428" s="4"/>
      <c r="B1428" s="6"/>
      <c r="C1428" s="34"/>
      <c r="D1428" s="37"/>
      <c r="E1428" s="32"/>
      <c r="F1428" s="32"/>
    </row>
    <row r="1429" spans="1:6">
      <c r="A1429" s="4"/>
      <c r="B1429" s="6"/>
      <c r="C1429" s="34"/>
      <c r="D1429" s="37"/>
      <c r="E1429" s="32"/>
      <c r="F1429" s="32"/>
    </row>
    <row r="1430" spans="1:6">
      <c r="A1430" s="4"/>
      <c r="B1430" s="6"/>
      <c r="C1430" s="34"/>
      <c r="D1430" s="37"/>
      <c r="E1430" s="32"/>
      <c r="F1430" s="32"/>
    </row>
    <row r="1431" spans="1:6">
      <c r="A1431" s="4"/>
      <c r="B1431" s="6"/>
      <c r="C1431" s="34"/>
      <c r="D1431" s="37"/>
      <c r="E1431" s="32"/>
      <c r="F1431" s="32"/>
    </row>
    <row r="1432" spans="1:6">
      <c r="A1432" s="4"/>
      <c r="B1432" s="6"/>
      <c r="C1432" s="34"/>
      <c r="D1432" s="37"/>
      <c r="E1432" s="32"/>
      <c r="F1432" s="32"/>
    </row>
    <row r="1433" spans="1:6">
      <c r="A1433" s="4"/>
      <c r="B1433" s="6"/>
      <c r="C1433" s="34"/>
      <c r="D1433" s="37"/>
      <c r="E1433" s="32"/>
      <c r="F1433" s="32"/>
    </row>
    <row r="1434" spans="1:6">
      <c r="A1434" s="4"/>
      <c r="B1434" s="6"/>
      <c r="C1434" s="34"/>
      <c r="D1434" s="37"/>
      <c r="E1434" s="32"/>
      <c r="F1434" s="32"/>
    </row>
    <row r="1435" spans="1:6">
      <c r="A1435" s="4"/>
      <c r="B1435" s="6"/>
      <c r="C1435" s="34"/>
      <c r="D1435" s="37"/>
      <c r="E1435" s="32"/>
      <c r="F1435" s="32"/>
    </row>
    <row r="1436" spans="1:6">
      <c r="A1436" s="4"/>
      <c r="B1436" s="6"/>
      <c r="C1436" s="34"/>
      <c r="D1436" s="37"/>
      <c r="E1436" s="32"/>
      <c r="F1436" s="32"/>
    </row>
    <row r="1437" spans="1:6">
      <c r="A1437" s="4"/>
      <c r="B1437" s="6"/>
      <c r="C1437" s="34"/>
      <c r="D1437" s="37"/>
      <c r="E1437" s="32"/>
      <c r="F1437" s="32"/>
    </row>
    <row r="1438" spans="1:6">
      <c r="A1438" s="4"/>
      <c r="B1438" s="6"/>
      <c r="C1438" s="34"/>
      <c r="D1438" s="37"/>
      <c r="E1438" s="32"/>
      <c r="F1438" s="32"/>
    </row>
    <row r="1439" spans="1:6">
      <c r="A1439" s="4"/>
      <c r="B1439" s="6"/>
      <c r="C1439" s="34"/>
      <c r="D1439" s="37"/>
      <c r="E1439" s="32"/>
      <c r="F1439" s="32"/>
    </row>
    <row r="1440" spans="1:6">
      <c r="A1440" s="4"/>
      <c r="B1440" s="6"/>
      <c r="C1440" s="34"/>
      <c r="D1440" s="37"/>
      <c r="E1440" s="32"/>
      <c r="F1440" s="32"/>
    </row>
    <row r="1441" spans="1:6">
      <c r="A1441" s="4"/>
      <c r="B1441" s="6"/>
      <c r="C1441" s="34"/>
      <c r="D1441" s="37"/>
      <c r="E1441" s="32"/>
      <c r="F1441" s="32"/>
    </row>
    <row r="1442" spans="1:6">
      <c r="A1442" s="4"/>
      <c r="B1442" s="6"/>
      <c r="C1442" s="34"/>
      <c r="D1442" s="37"/>
      <c r="E1442" s="32"/>
      <c r="F1442" s="32"/>
    </row>
    <row r="1443" spans="1:6">
      <c r="A1443" s="4"/>
      <c r="B1443" s="6"/>
      <c r="C1443" s="34"/>
      <c r="D1443" s="37"/>
      <c r="E1443" s="32"/>
      <c r="F1443" s="32"/>
    </row>
    <row r="1444" spans="1:6">
      <c r="A1444" s="4"/>
      <c r="B1444" s="6"/>
      <c r="C1444" s="34"/>
      <c r="D1444" s="37"/>
      <c r="E1444" s="32"/>
      <c r="F1444" s="32"/>
    </row>
    <row r="1445" spans="1:6">
      <c r="A1445" s="4"/>
      <c r="B1445" s="6"/>
      <c r="C1445" s="34"/>
      <c r="D1445" s="37"/>
      <c r="E1445" s="32"/>
      <c r="F1445" s="32"/>
    </row>
    <row r="1446" spans="1:6">
      <c r="A1446" s="4"/>
      <c r="B1446" s="6"/>
      <c r="C1446" s="34"/>
      <c r="D1446" s="37"/>
      <c r="E1446" s="32"/>
      <c r="F1446" s="32"/>
    </row>
    <row r="1447" spans="1:6">
      <c r="A1447" s="4"/>
      <c r="B1447" s="6"/>
      <c r="C1447" s="34"/>
      <c r="D1447" s="37"/>
      <c r="E1447" s="32"/>
      <c r="F1447" s="32"/>
    </row>
    <row r="1448" spans="1:6">
      <c r="A1448" s="4"/>
      <c r="B1448" s="6"/>
      <c r="C1448" s="34"/>
      <c r="D1448" s="37"/>
      <c r="E1448" s="32"/>
      <c r="F1448" s="32"/>
    </row>
    <row r="1449" spans="1:6">
      <c r="A1449" s="4"/>
      <c r="B1449" s="6"/>
      <c r="C1449" s="34"/>
      <c r="D1449" s="37"/>
      <c r="E1449" s="32"/>
      <c r="F1449" s="32"/>
    </row>
    <row r="1450" spans="1:6">
      <c r="A1450" s="4"/>
      <c r="B1450" s="6"/>
      <c r="C1450" s="34"/>
      <c r="D1450" s="37"/>
      <c r="E1450" s="32"/>
      <c r="F1450" s="32"/>
    </row>
    <row r="1451" spans="1:6">
      <c r="A1451" s="4"/>
      <c r="B1451" s="6"/>
      <c r="C1451" s="34"/>
      <c r="D1451" s="37"/>
      <c r="E1451" s="32"/>
      <c r="F1451" s="32"/>
    </row>
    <row r="1452" spans="1:6">
      <c r="A1452" s="4"/>
      <c r="B1452" s="6"/>
      <c r="C1452" s="34"/>
      <c r="D1452" s="37"/>
      <c r="E1452" s="32"/>
      <c r="F1452" s="32"/>
    </row>
    <row r="1453" spans="1:6">
      <c r="A1453" s="4"/>
      <c r="B1453" s="6"/>
      <c r="C1453" s="34"/>
      <c r="D1453" s="37"/>
      <c r="E1453" s="32"/>
      <c r="F1453" s="32"/>
    </row>
    <row r="1454" spans="1:6">
      <c r="A1454" s="4"/>
      <c r="B1454" s="6"/>
      <c r="C1454" s="34"/>
      <c r="D1454" s="37"/>
      <c r="E1454" s="32"/>
      <c r="F1454" s="32"/>
    </row>
    <row r="1455" spans="1:6">
      <c r="A1455" s="4"/>
      <c r="B1455" s="6"/>
      <c r="C1455" s="34"/>
      <c r="D1455" s="37"/>
      <c r="E1455" s="32"/>
      <c r="F1455" s="32"/>
    </row>
    <row r="1456" spans="1:6">
      <c r="A1456" s="4"/>
      <c r="B1456" s="6"/>
      <c r="C1456" s="34"/>
      <c r="D1456" s="37"/>
      <c r="E1456" s="32"/>
      <c r="F1456" s="32"/>
    </row>
    <row r="1457" spans="1:6">
      <c r="A1457" s="4"/>
      <c r="B1457" s="6"/>
      <c r="C1457" s="34"/>
      <c r="D1457" s="37"/>
      <c r="E1457" s="32"/>
      <c r="F1457" s="32"/>
    </row>
    <row r="1458" spans="1:6">
      <c r="A1458" s="4"/>
      <c r="B1458" s="6"/>
      <c r="C1458" s="34"/>
      <c r="D1458" s="37"/>
      <c r="E1458" s="32"/>
      <c r="F1458" s="32"/>
    </row>
    <row r="1459" spans="1:6">
      <c r="A1459" s="4"/>
      <c r="B1459" s="6"/>
      <c r="C1459" s="34"/>
      <c r="D1459" s="37"/>
      <c r="E1459" s="32"/>
      <c r="F1459" s="32"/>
    </row>
    <row r="1460" spans="1:6">
      <c r="A1460" s="4"/>
      <c r="B1460" s="6"/>
      <c r="C1460" s="34"/>
      <c r="D1460" s="37"/>
      <c r="E1460" s="32"/>
      <c r="F1460" s="32"/>
    </row>
    <row r="1461" spans="1:6">
      <c r="A1461" s="4"/>
      <c r="B1461" s="6"/>
      <c r="C1461" s="34"/>
      <c r="D1461" s="37"/>
      <c r="E1461" s="32"/>
      <c r="F1461" s="32"/>
    </row>
    <row r="1462" spans="1:6">
      <c r="A1462" s="4"/>
      <c r="B1462" s="6"/>
      <c r="C1462" s="34"/>
      <c r="D1462" s="37"/>
      <c r="E1462" s="32"/>
      <c r="F1462" s="32"/>
    </row>
    <row r="1463" spans="1:6">
      <c r="A1463" s="4"/>
      <c r="B1463" s="6"/>
      <c r="C1463" s="34"/>
      <c r="D1463" s="37"/>
      <c r="E1463" s="32"/>
      <c r="F1463" s="32"/>
    </row>
    <row r="1464" spans="1:6">
      <c r="A1464" s="4"/>
      <c r="B1464" s="6"/>
      <c r="C1464" s="34"/>
      <c r="D1464" s="37"/>
      <c r="E1464" s="32"/>
      <c r="F1464" s="32"/>
    </row>
    <row r="1465" spans="1:6">
      <c r="A1465" s="4"/>
      <c r="B1465" s="6"/>
      <c r="C1465" s="34"/>
      <c r="D1465" s="37"/>
      <c r="E1465" s="32"/>
      <c r="F1465" s="32"/>
    </row>
    <row r="1466" spans="1:6">
      <c r="A1466" s="4"/>
      <c r="B1466" s="6"/>
      <c r="C1466" s="34"/>
      <c r="D1466" s="37"/>
      <c r="E1466" s="32"/>
      <c r="F1466" s="32"/>
    </row>
    <row r="1467" spans="1:6">
      <c r="A1467" s="4"/>
      <c r="B1467" s="6"/>
      <c r="C1467" s="34"/>
      <c r="D1467" s="37"/>
      <c r="E1467" s="32"/>
      <c r="F1467" s="32"/>
    </row>
    <row r="1468" spans="1:6">
      <c r="A1468" s="4"/>
      <c r="B1468" s="6"/>
      <c r="C1468" s="34"/>
      <c r="D1468" s="37"/>
      <c r="E1468" s="32"/>
      <c r="F1468" s="32"/>
    </row>
    <row r="1469" spans="1:6">
      <c r="A1469" s="4"/>
      <c r="B1469" s="6"/>
      <c r="C1469" s="34"/>
      <c r="D1469" s="37"/>
      <c r="E1469" s="32"/>
      <c r="F1469" s="32"/>
    </row>
    <row r="1470" spans="1:6">
      <c r="A1470" s="4"/>
      <c r="B1470" s="6"/>
      <c r="C1470" s="34"/>
      <c r="D1470" s="37"/>
      <c r="E1470" s="32"/>
      <c r="F1470" s="32"/>
    </row>
    <row r="1471" spans="1:6">
      <c r="A1471" s="4"/>
      <c r="B1471" s="6"/>
      <c r="C1471" s="34"/>
      <c r="D1471" s="37"/>
      <c r="E1471" s="32"/>
      <c r="F1471" s="32"/>
    </row>
    <row r="1472" spans="1:6">
      <c r="A1472" s="4"/>
      <c r="B1472" s="6"/>
      <c r="C1472" s="34"/>
      <c r="D1472" s="37"/>
      <c r="E1472" s="32"/>
      <c r="F1472" s="32"/>
    </row>
    <row r="1473" spans="1:6">
      <c r="A1473" s="4"/>
      <c r="B1473" s="6"/>
      <c r="C1473" s="34"/>
      <c r="D1473" s="37"/>
      <c r="E1473" s="32"/>
      <c r="F1473" s="32"/>
    </row>
    <row r="1474" spans="1:6">
      <c r="A1474" s="4"/>
      <c r="B1474" s="6"/>
      <c r="C1474" s="34"/>
      <c r="D1474" s="37"/>
      <c r="E1474" s="32"/>
      <c r="F1474" s="32"/>
    </row>
    <row r="1475" spans="1:6">
      <c r="A1475" s="4"/>
      <c r="B1475" s="6"/>
      <c r="C1475" s="34"/>
      <c r="D1475" s="37"/>
      <c r="E1475" s="32"/>
      <c r="F1475" s="32"/>
    </row>
    <row r="1476" spans="1:6">
      <c r="A1476" s="4"/>
      <c r="B1476" s="6"/>
      <c r="C1476" s="34"/>
      <c r="D1476" s="37"/>
      <c r="E1476" s="32"/>
      <c r="F1476" s="32"/>
    </row>
    <row r="1477" spans="1:6">
      <c r="A1477" s="4"/>
      <c r="B1477" s="6"/>
      <c r="C1477" s="34"/>
      <c r="D1477" s="37"/>
      <c r="E1477" s="32"/>
      <c r="F1477" s="32"/>
    </row>
    <row r="1478" spans="1:6">
      <c r="A1478" s="4"/>
      <c r="B1478" s="6"/>
      <c r="C1478" s="34"/>
      <c r="D1478" s="37"/>
      <c r="E1478" s="32"/>
      <c r="F1478" s="32"/>
    </row>
    <row r="1479" spans="1:6">
      <c r="A1479" s="4"/>
      <c r="B1479" s="6"/>
      <c r="C1479" s="34"/>
      <c r="D1479" s="37"/>
      <c r="E1479" s="32"/>
      <c r="F1479" s="32"/>
    </row>
    <row r="1480" spans="1:6">
      <c r="A1480" s="4"/>
      <c r="B1480" s="6"/>
      <c r="C1480" s="34"/>
      <c r="D1480" s="37"/>
      <c r="E1480" s="32"/>
      <c r="F1480" s="32"/>
    </row>
    <row r="1481" spans="1:6">
      <c r="A1481" s="4"/>
      <c r="B1481" s="6"/>
      <c r="C1481" s="34"/>
      <c r="D1481" s="37"/>
      <c r="E1481" s="32"/>
      <c r="F1481" s="32"/>
    </row>
    <row r="1482" spans="1:6">
      <c r="A1482" s="4"/>
      <c r="B1482" s="6"/>
      <c r="C1482" s="34"/>
      <c r="D1482" s="37"/>
      <c r="E1482" s="32"/>
      <c r="F1482" s="32"/>
    </row>
    <row r="1483" spans="1:6">
      <c r="A1483" s="4"/>
      <c r="B1483" s="6"/>
      <c r="C1483" s="34"/>
      <c r="D1483" s="37"/>
      <c r="E1483" s="32"/>
      <c r="F1483" s="32"/>
    </row>
    <row r="1484" spans="1:6">
      <c r="A1484" s="4"/>
      <c r="B1484" s="6"/>
      <c r="C1484" s="34"/>
      <c r="D1484" s="37"/>
      <c r="E1484" s="32"/>
      <c r="F1484" s="32"/>
    </row>
    <row r="1485" spans="1:6">
      <c r="A1485" s="4"/>
      <c r="B1485" s="6"/>
      <c r="C1485" s="34"/>
      <c r="D1485" s="37"/>
      <c r="E1485" s="32"/>
      <c r="F1485" s="32"/>
    </row>
    <row r="1486" spans="1:6">
      <c r="A1486" s="4"/>
      <c r="B1486" s="6"/>
      <c r="C1486" s="34"/>
      <c r="D1486" s="37"/>
      <c r="E1486" s="32"/>
      <c r="F1486" s="32"/>
    </row>
    <row r="1487" spans="1:6">
      <c r="A1487" s="4"/>
      <c r="B1487" s="6"/>
      <c r="C1487" s="34"/>
      <c r="D1487" s="37"/>
      <c r="E1487" s="32"/>
      <c r="F1487" s="32"/>
    </row>
    <row r="1488" spans="1:6">
      <c r="A1488" s="4"/>
      <c r="B1488" s="6"/>
      <c r="C1488" s="34"/>
      <c r="D1488" s="37"/>
      <c r="E1488" s="32"/>
      <c r="F1488" s="32"/>
    </row>
    <row r="1489" spans="1:6">
      <c r="A1489" s="4"/>
      <c r="B1489" s="6"/>
      <c r="C1489" s="34"/>
      <c r="D1489" s="37"/>
      <c r="E1489" s="32"/>
      <c r="F1489" s="32"/>
    </row>
    <row r="1490" spans="1:6">
      <c r="A1490" s="4"/>
      <c r="B1490" s="6"/>
      <c r="C1490" s="34"/>
      <c r="D1490" s="37"/>
      <c r="E1490" s="32"/>
      <c r="F1490" s="32"/>
    </row>
    <row r="1491" spans="1:6">
      <c r="A1491" s="4"/>
      <c r="B1491" s="6"/>
      <c r="C1491" s="34"/>
      <c r="D1491" s="37"/>
      <c r="E1491" s="32"/>
      <c r="F1491" s="32"/>
    </row>
    <row r="1492" spans="1:6">
      <c r="A1492" s="4"/>
      <c r="B1492" s="6"/>
      <c r="C1492" s="34"/>
      <c r="D1492" s="37"/>
      <c r="E1492" s="32"/>
      <c r="F1492" s="32"/>
    </row>
    <row r="1493" spans="1:6">
      <c r="A1493" s="4"/>
      <c r="B1493" s="6"/>
      <c r="C1493" s="34"/>
      <c r="D1493" s="37"/>
      <c r="E1493" s="32"/>
      <c r="F1493" s="32"/>
    </row>
    <row r="1494" spans="1:6">
      <c r="A1494" s="4"/>
      <c r="B1494" s="6"/>
      <c r="C1494" s="34"/>
      <c r="D1494" s="37"/>
      <c r="E1494" s="32"/>
      <c r="F1494" s="32"/>
    </row>
    <row r="1495" spans="1:6">
      <c r="A1495" s="4"/>
      <c r="B1495" s="6"/>
      <c r="C1495" s="34"/>
      <c r="D1495" s="37"/>
      <c r="E1495" s="32"/>
      <c r="F1495" s="32"/>
    </row>
    <row r="1496" spans="1:6">
      <c r="A1496" s="4"/>
      <c r="B1496" s="6"/>
      <c r="C1496" s="34"/>
      <c r="D1496" s="37"/>
      <c r="E1496" s="32"/>
      <c r="F1496" s="32"/>
    </row>
    <row r="1497" spans="1:6">
      <c r="A1497" s="4"/>
      <c r="B1497" s="6"/>
      <c r="C1497" s="34"/>
      <c r="D1497" s="37"/>
      <c r="E1497" s="32"/>
      <c r="F1497" s="32"/>
    </row>
  </sheetData>
  <mergeCells count="40">
    <mergeCell ref="A1:B1"/>
    <mergeCell ref="A2:B2"/>
    <mergeCell ref="A3:B3"/>
    <mergeCell ref="A4:B4"/>
    <mergeCell ref="B38:F38"/>
    <mergeCell ref="B32:F32"/>
    <mergeCell ref="B9:F9"/>
    <mergeCell ref="B15:F15"/>
    <mergeCell ref="C3:F3"/>
    <mergeCell ref="C4:E4"/>
    <mergeCell ref="B51:F51"/>
    <mergeCell ref="B294:F294"/>
    <mergeCell ref="A846:E846"/>
    <mergeCell ref="B523:F523"/>
    <mergeCell ref="B330:F330"/>
    <mergeCell ref="B368:F368"/>
    <mergeCell ref="B448:F448"/>
    <mergeCell ref="B480:F480"/>
    <mergeCell ref="B126:F126"/>
    <mergeCell ref="B136:F136"/>
    <mergeCell ref="B143:F143"/>
    <mergeCell ref="B292:F292"/>
    <mergeCell ref="B68:F68"/>
    <mergeCell ref="B230:F230"/>
    <mergeCell ref="A748:A750"/>
    <mergeCell ref="A771:A776"/>
    <mergeCell ref="E771:E776"/>
    <mergeCell ref="B130:F130"/>
    <mergeCell ref="B498:F498"/>
    <mergeCell ref="B100:F100"/>
    <mergeCell ref="B841:D841"/>
    <mergeCell ref="B746:F746"/>
    <mergeCell ref="C748:C750"/>
    <mergeCell ref="D748:D750"/>
    <mergeCell ref="F748:F750"/>
    <mergeCell ref="C771:C776"/>
    <mergeCell ref="D771:D776"/>
    <mergeCell ref="F771:F776"/>
    <mergeCell ref="B748:B750"/>
    <mergeCell ref="E748:E750"/>
  </mergeCells>
  <pageMargins left="0.51181102362204722" right="0.23622047244094491" top="0.55000000000000004" bottom="0.98425196850393704" header="0.51181102362204722" footer="0.51181102362204722"/>
  <pageSetup paperSize="9" scale="99" orientation="portrait" r:id="rId1"/>
  <headerFooter alignWithMargins="0">
    <oddFooter>&amp;L&amp;8GLAVNI PROJEKTANT:
SUZANA MRKOCI dpl.ing.arh.&amp;C&amp;8BROJ MAPE: 5
&amp;R&amp;8ZOP:  TD 106/14&amp;10
&amp;11&amp;P</oddFooter>
  </headerFooter>
  <ignoredErrors>
    <ignoredError sqref="F49 F66 F132 F134 F141 F162:F16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SVE</vt:lpstr>
      <vt:lpstr>SVE!Ispis_naslova</vt:lpstr>
      <vt:lpstr>SVE!Podrucje_ispisa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Vinko</dc:creator>
  <cp:lastModifiedBy>Ivo</cp:lastModifiedBy>
  <cp:lastPrinted>2014-11-21T10:51:00Z</cp:lastPrinted>
  <dcterms:created xsi:type="dcterms:W3CDTF">2005-01-30T20:17:27Z</dcterms:created>
  <dcterms:modified xsi:type="dcterms:W3CDTF">2018-05-22T04:34:42Z</dcterms:modified>
</cp:coreProperties>
</file>